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J11" i="1" l="1"/>
  <c r="F11" i="1"/>
  <c r="E11" i="1"/>
  <c r="J10" i="1"/>
  <c r="I10" i="1"/>
  <c r="H10" i="1"/>
  <c r="G10" i="1"/>
  <c r="J9" i="1"/>
  <c r="I9" i="1"/>
  <c r="H9" i="1"/>
  <c r="G9" i="1"/>
  <c r="J8" i="1"/>
  <c r="I8" i="1"/>
  <c r="H8" i="1"/>
  <c r="H11" i="1" s="1"/>
  <c r="G8" i="1"/>
  <c r="G11" i="1" s="1"/>
  <c r="I7" i="1"/>
  <c r="I11" i="1" s="1"/>
  <c r="H7" i="1"/>
</calcChain>
</file>

<file path=xl/sharedStrings.xml><?xml version="1.0" encoding="utf-8"?>
<sst xmlns="http://schemas.openxmlformats.org/spreadsheetml/2006/main" count="44" uniqueCount="35">
  <si>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</si>
  <si>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</si>
  <si>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</si>
  <si>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</si>
  <si>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</si>
  <si>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</si>
  <si>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</si>
  <si>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</si>
  <si>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</si>
  <si>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</si>
  <si>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</si>
  <si>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</si>
  <si>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</si>
  <si>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</si>
  <si>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</si>
  <si>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</si>
  <si>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</si>
  <si>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</si>
  <si>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</si>
  <si>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</si>
  <si>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</si>
  <si>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</si>
  <si>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</si>
  <si>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МАОУ "СОШ №11" город Северобайкальск</t>
  </si>
  <si>
    <t>Каша вязкая молочная из пшеной крупы</t>
  </si>
  <si>
    <t>Кофейный напиток</t>
  </si>
  <si>
    <t>Сыр</t>
  </si>
  <si>
    <t>Булочка домашняя</t>
  </si>
  <si>
    <t>Яблоко</t>
  </si>
  <si>
    <t xml:space="preserve">Котлета из  говядины </t>
  </si>
  <si>
    <t xml:space="preserve">Пюре из гороха </t>
  </si>
  <si>
    <t>Чай с сахаром</t>
  </si>
  <si>
    <t>фрукт</t>
  </si>
  <si>
    <t>булочка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</si>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</sst>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23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45033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173</v>
      </c>
      <c r="D5" s="11" t="s">
        <v>24</v>
      </c>
      <c r="E5" s="19">
        <v>210</v>
      </c>
      <c r="F5" s="19">
        <v>21.6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3" t="s">
        <v>20</v>
      </c>
      <c r="C6" s="11">
        <v>379</v>
      </c>
      <c r="D6" s="11" t="s">
        <v>25</v>
      </c>
      <c r="E6" s="19">
        <v>200</v>
      </c>
      <c r="F6" s="19">
        <v>16.399999999999999</v>
      </c>
      <c r="G6" s="11">
        <v>100.6</v>
      </c>
      <c r="H6" s="11">
        <v>3.17</v>
      </c>
      <c r="I6" s="11">
        <v>2.68</v>
      </c>
      <c r="J6" s="11">
        <v>15.95</v>
      </c>
    </row>
    <row r="7" spans="1:10" ht="21" thickBot="1">
      <c r="A7" s="8"/>
      <c r="B7" s="28" t="s">
        <v>34</v>
      </c>
      <c r="C7" s="11">
        <v>15</v>
      </c>
      <c r="D7" s="11" t="s">
        <v>26</v>
      </c>
      <c r="E7" s="19">
        <v>30</v>
      </c>
      <c r="F7" s="19">
        <v>18.8</v>
      </c>
      <c r="G7" s="11">
        <v>103</v>
      </c>
      <c r="H7" s="11">
        <f>0.263*E7</f>
        <v>7.8900000000000006</v>
      </c>
      <c r="I7" s="11">
        <f>0.266*E7</f>
        <v>7.98</v>
      </c>
      <c r="J7" s="11">
        <v>0</v>
      </c>
    </row>
    <row r="8" spans="1:10" ht="21" thickBot="1">
      <c r="A8" s="8"/>
      <c r="B8" s="28" t="s">
        <v>33</v>
      </c>
      <c r="C8" s="11">
        <v>424</v>
      </c>
      <c r="D8" s="11" t="s">
        <v>27</v>
      </c>
      <c r="E8" s="19">
        <v>100</v>
      </c>
      <c r="F8" s="19">
        <v>20</v>
      </c>
      <c r="G8" s="11">
        <f>3.18*E8</f>
        <v>318</v>
      </c>
      <c r="H8" s="11">
        <f>0.0728*E8</f>
        <v>7.28</v>
      </c>
      <c r="I8" s="11">
        <f>0.125*E8</f>
        <v>12.5</v>
      </c>
      <c r="J8" s="11">
        <f>0.4392*100</f>
        <v>43.919999999999995</v>
      </c>
    </row>
    <row r="9" spans="1:10" ht="21" thickBot="1">
      <c r="A9" s="8"/>
      <c r="B9" s="28" t="s">
        <v>32</v>
      </c>
      <c r="C9" s="11">
        <v>338</v>
      </c>
      <c r="D9" s="11" t="s">
        <v>28</v>
      </c>
      <c r="E9" s="19">
        <v>150</v>
      </c>
      <c r="F9" s="19">
        <v>22.5</v>
      </c>
      <c r="G9" s="11">
        <f>0.47*E9</f>
        <v>70.5</v>
      </c>
      <c r="H9" s="11">
        <f>0.004*E9</f>
        <v>0.6</v>
      </c>
      <c r="I9" s="11">
        <f>0.004*E9</f>
        <v>0.6</v>
      </c>
      <c r="J9" s="11">
        <f>0.098*E9</f>
        <v>14.700000000000001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30"/>
      <c r="C11" s="12"/>
      <c r="D11" s="20" t="s">
        <v>18</v>
      </c>
      <c r="E11" s="21">
        <f t="shared" ref="E11:J11" si="0">SUM(E5:E10)</f>
        <v>710</v>
      </c>
      <c r="F11" s="21">
        <f t="shared" si="0"/>
        <v>100.78</v>
      </c>
      <c r="G11" s="12">
        <f t="shared" si="0"/>
        <v>950.86</v>
      </c>
      <c r="H11" s="12">
        <f t="shared" si="0"/>
        <v>29.160000000000004</v>
      </c>
      <c r="I11" s="12">
        <f t="shared" si="0"/>
        <v>35.020000000000003</v>
      </c>
      <c r="J11" s="12">
        <f t="shared" si="0"/>
        <v>128.55000000000001</v>
      </c>
    </row>
    <row r="12" spans="1:10" ht="21.75" thickBot="1">
      <c r="A12" s="22"/>
      <c r="B12" s="13"/>
      <c r="C12" s="23"/>
      <c r="D12" s="24" t="s">
        <v>17</v>
      </c>
      <c r="E12" s="25"/>
      <c r="F12" s="25"/>
      <c r="G12" s="26"/>
      <c r="H12" s="26"/>
      <c r="I12" s="26"/>
      <c r="J12" s="27"/>
    </row>
    <row r="13" spans="1:10" ht="21" thickBot="1">
      <c r="A13" s="9" t="s">
        <v>17</v>
      </c>
      <c r="B13" s="13" t="s">
        <v>14</v>
      </c>
      <c r="C13" s="11">
        <v>268</v>
      </c>
      <c r="D13" s="11" t="s">
        <v>29</v>
      </c>
      <c r="E13" s="19">
        <v>105</v>
      </c>
      <c r="F13" s="19">
        <v>46.23</v>
      </c>
      <c r="G13" s="11">
        <v>289</v>
      </c>
      <c r="H13" s="11">
        <v>15.8</v>
      </c>
      <c r="I13" s="11">
        <v>18.920000000000002</v>
      </c>
      <c r="J13" s="11">
        <v>13.16</v>
      </c>
    </row>
    <row r="14" spans="1:10" ht="20.25">
      <c r="A14" s="9"/>
      <c r="B14" s="13" t="s">
        <v>22</v>
      </c>
      <c r="C14" s="11">
        <v>199</v>
      </c>
      <c r="D14" s="11" t="s">
        <v>30</v>
      </c>
      <c r="E14" s="19">
        <v>210</v>
      </c>
      <c r="F14" s="19">
        <v>9.5500000000000007</v>
      </c>
      <c r="G14" s="11">
        <v>300.14999999999998</v>
      </c>
      <c r="H14" s="11">
        <v>17.690000000000001</v>
      </c>
      <c r="I14" s="11">
        <v>5.47</v>
      </c>
      <c r="J14" s="11">
        <v>45.47</v>
      </c>
    </row>
    <row r="15" spans="1:10" ht="21" thickBot="1">
      <c r="A15" s="9"/>
      <c r="B15" s="28" t="s">
        <v>32</v>
      </c>
      <c r="C15" s="11">
        <v>338</v>
      </c>
      <c r="D15" s="11" t="s">
        <v>28</v>
      </c>
      <c r="E15" s="19">
        <v>200</v>
      </c>
      <c r="F15" s="19">
        <v>30</v>
      </c>
      <c r="G15" s="11">
        <f>0.47*E15</f>
        <v>94</v>
      </c>
      <c r="H15" s="11">
        <f>0.004*E15</f>
        <v>0.8</v>
      </c>
      <c r="I15" s="11">
        <f>0.004*E15</f>
        <v>0.8</v>
      </c>
      <c r="J15" s="11">
        <f>0.098*E15</f>
        <v>19.600000000000001</v>
      </c>
    </row>
    <row r="16" spans="1:10" ht="21" thickBot="1">
      <c r="A16" s="9"/>
      <c r="B16" s="28" t="s">
        <v>20</v>
      </c>
      <c r="C16" s="11">
        <v>376</v>
      </c>
      <c r="D16" s="11" t="s">
        <v>31</v>
      </c>
      <c r="E16" s="19">
        <v>200</v>
      </c>
      <c r="F16" s="19">
        <v>1.89</v>
      </c>
      <c r="G16" s="11">
        <v>60</v>
      </c>
      <c r="H16" s="11">
        <v>7.0000000000000007E-2</v>
      </c>
      <c r="I16" s="11">
        <v>0.02</v>
      </c>
      <c r="J16" s="11">
        <v>15</v>
      </c>
    </row>
    <row r="17" spans="1:10" ht="20.25">
      <c r="A17" s="9"/>
      <c r="B17" s="14" t="s">
        <v>19</v>
      </c>
      <c r="C17" s="11">
        <v>0</v>
      </c>
      <c r="D17" s="11" t="s">
        <v>15</v>
      </c>
      <c r="E17" s="19">
        <v>45</v>
      </c>
      <c r="F17" s="19">
        <v>3.33</v>
      </c>
      <c r="G17" s="11">
        <f>2.338*E17</f>
        <v>105.21000000000001</v>
      </c>
      <c r="H17" s="11">
        <f>0.079*E17</f>
        <v>3.5550000000000002</v>
      </c>
      <c r="I17" s="11">
        <f>0.01*E17</f>
        <v>0.45</v>
      </c>
      <c r="J17" s="11">
        <f>0.483*E17</f>
        <v>21.734999999999999</v>
      </c>
    </row>
    <row r="18" spans="1:10" ht="21" thickBot="1">
      <c r="A18" s="9"/>
      <c r="B18" s="28" t="s">
        <v>21</v>
      </c>
      <c r="C18" s="11">
        <v>0</v>
      </c>
      <c r="D18" s="11" t="s">
        <v>16</v>
      </c>
      <c r="E18" s="19">
        <v>40</v>
      </c>
      <c r="F18" s="19">
        <v>2.9</v>
      </c>
      <c r="G18" s="11">
        <f>2.299*E18</f>
        <v>91.96</v>
      </c>
      <c r="H18" s="11">
        <f>0.056*E18</f>
        <v>2.2400000000000002</v>
      </c>
      <c r="I18" s="11">
        <f>0.011*E18</f>
        <v>0.43999999999999995</v>
      </c>
      <c r="J18" s="11">
        <f>0.494*E18</f>
        <v>19.759999999999998</v>
      </c>
    </row>
    <row r="19" spans="1:10" ht="21" thickBot="1">
      <c r="A19" s="9"/>
      <c r="B19" s="28"/>
      <c r="C19" s="12"/>
      <c r="D19" s="20" t="s">
        <v>18</v>
      </c>
      <c r="E19" s="21">
        <f t="shared" ref="E19:J19" si="1">SUM(E13:E18)</f>
        <v>800</v>
      </c>
      <c r="F19" s="21">
        <f t="shared" si="1"/>
        <v>93.9</v>
      </c>
      <c r="G19" s="12">
        <f t="shared" si="1"/>
        <v>940.32</v>
      </c>
      <c r="H19" s="12">
        <f t="shared" si="1"/>
        <v>40.155000000000001</v>
      </c>
      <c r="I19" s="12">
        <f t="shared" si="1"/>
        <v>26.1</v>
      </c>
      <c r="J19" s="12">
        <f t="shared" si="1"/>
        <v>134.72499999999999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2023-04-17T03:24:25Z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