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I18" i="1"/>
  <c r="H18" i="1"/>
  <c r="G18" i="1"/>
  <c r="J16" i="1"/>
  <c r="J21" i="1" s="1"/>
  <c r="I16" i="1"/>
  <c r="I21" i="1" s="1"/>
  <c r="H16" i="1"/>
  <c r="H21" i="1" s="1"/>
  <c r="G16" i="1"/>
  <c r="G21" i="1" s="1"/>
  <c r="F12" i="1" l="1"/>
  <c r="E12" i="1"/>
  <c r="J11" i="1"/>
  <c r="I11" i="1"/>
  <c r="H11" i="1"/>
  <c r="G11" i="1"/>
  <c r="J10" i="1"/>
  <c r="I10" i="1"/>
  <c r="H10" i="1"/>
  <c r="G10" i="1"/>
  <c r="J9" i="1"/>
  <c r="I9" i="1"/>
  <c r="H9" i="1"/>
  <c r="G9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<sst xmlns="http://schemas.openxmlformats.org/spreadsheetml/2006/main" count="47" uniqueCount="33">
  <si>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</si>
  <si>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</si>
  <si>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</si>
  <si>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</si>
  <si>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</si>
  <si>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</si>
  <si>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</si>
  <si>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</si>
  <si>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</si>
  <si>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</si>
  <si>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</si>
  <si>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</si>
  <si>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</si>
  <si>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</si>
  <si>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</si>
  <si>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</si>
  <si>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</si>
  <si>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</si>
  <si>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</si>
  <si>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</si>
  <si>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</si>
  <si>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</si>
  <si>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</si>
  <si>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Яблоко</t>
  </si>
  <si>
    <t>фрукт</t>
  </si>
  <si>
    <t>Котлета рыбная</t>
  </si>
  <si>
    <t>Рис отварной</t>
  </si>
  <si>
    <t>Огурец свежий</t>
  </si>
  <si>
    <t>Компот из сухофруктов</t>
  </si>
  <si>
    <t>Вафли</t>
  </si>
  <si>
    <t>десерт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</si>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</sst>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32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45049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234</v>
      </c>
      <c r="D5" s="11" t="s">
        <v>25</v>
      </c>
      <c r="E5" s="19">
        <v>105</v>
      </c>
      <c r="F5" s="19">
        <v>28.86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3" t="s">
        <v>22</v>
      </c>
      <c r="C6" s="11">
        <v>171</v>
      </c>
      <c r="D6" s="11" t="s">
        <v>26</v>
      </c>
      <c r="E6" s="19">
        <v>200</v>
      </c>
      <c r="F6" s="19">
        <v>11</v>
      </c>
      <c r="G6" s="11">
        <v>261.8</v>
      </c>
      <c r="H6" s="11">
        <v>4.8499999999999996</v>
      </c>
      <c r="I6" s="11">
        <v>4.3</v>
      </c>
      <c r="J6" s="11">
        <v>50.97</v>
      </c>
    </row>
    <row r="7" spans="1:10" ht="21" thickBot="1">
      <c r="A7" s="8"/>
      <c r="B7" s="22" t="s">
        <v>31</v>
      </c>
      <c r="C7" s="11">
        <v>71</v>
      </c>
      <c r="D7" s="11" t="s">
        <v>27</v>
      </c>
      <c r="E7" s="19">
        <v>50</v>
      </c>
      <c r="F7" s="19">
        <v>9.5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" thickBot="1">
      <c r="A8" s="8"/>
      <c r="B8" s="22" t="s">
        <v>20</v>
      </c>
      <c r="C8" s="11">
        <v>349</v>
      </c>
      <c r="D8" s="11" t="s">
        <v>28</v>
      </c>
      <c r="E8" s="19">
        <v>200</v>
      </c>
      <c r="F8" s="19">
        <v>6.15</v>
      </c>
      <c r="G8" s="11">
        <v>132.80000000000001</v>
      </c>
      <c r="H8" s="11">
        <v>0.66</v>
      </c>
      <c r="I8" s="11">
        <v>0.09</v>
      </c>
      <c r="J8" s="11">
        <v>32.01</v>
      </c>
    </row>
    <row r="9" spans="1:10" ht="20.25">
      <c r="A9" s="8"/>
      <c r="B9" s="14" t="s">
        <v>24</v>
      </c>
      <c r="C9" s="11">
        <v>338</v>
      </c>
      <c r="D9" s="11" t="s">
        <v>23</v>
      </c>
      <c r="E9" s="19">
        <v>100</v>
      </c>
      <c r="F9" s="19">
        <v>22.5</v>
      </c>
      <c r="G9" s="11">
        <f>0.47*E9</f>
        <v>47</v>
      </c>
      <c r="H9" s="11">
        <f>0.004*E9</f>
        <v>0.4</v>
      </c>
      <c r="I9" s="11">
        <f>0.004*E9</f>
        <v>0.4</v>
      </c>
      <c r="J9" s="11">
        <f>0.098*E9</f>
        <v>9.8000000000000007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50</v>
      </c>
      <c r="F10" s="19">
        <v>3.7</v>
      </c>
      <c r="G10" s="11">
        <f>2.338*E10</f>
        <v>116.9</v>
      </c>
      <c r="H10" s="11">
        <f>0.079*E10</f>
        <v>3.95</v>
      </c>
      <c r="I10" s="11">
        <f>0.01*E10</f>
        <v>0.5</v>
      </c>
      <c r="J10" s="11">
        <f>0.483*E10</f>
        <v>24.15</v>
      </c>
    </row>
    <row r="11" spans="1:10" ht="21" thickBot="1">
      <c r="A11" s="26"/>
      <c r="B11" s="22" t="s">
        <v>21</v>
      </c>
      <c r="C11" s="11">
        <v>0</v>
      </c>
      <c r="D11" s="11" t="s">
        <v>16</v>
      </c>
      <c r="E11" s="19">
        <v>60</v>
      </c>
      <c r="F11" s="19">
        <v>4.3499999999999996</v>
      </c>
      <c r="G11" s="11">
        <f>2.299*E11</f>
        <v>137.94</v>
      </c>
      <c r="H11" s="11">
        <f>0.056*E11</f>
        <v>3.36</v>
      </c>
      <c r="I11" s="11">
        <f>0.011*E11</f>
        <v>0.65999999999999992</v>
      </c>
      <c r="J11" s="11">
        <f>0.494*E11</f>
        <v>29.64</v>
      </c>
    </row>
    <row r="12" spans="1:10" ht="21" thickBot="1">
      <c r="A12" s="9"/>
      <c r="B12" s="13"/>
      <c r="C12" s="12"/>
      <c r="D12" s="20" t="s">
        <v>18</v>
      </c>
      <c r="E12" s="21">
        <f t="shared" ref="E12:J12" si="0">SUM(E5:E11)</f>
        <v>765</v>
      </c>
      <c r="F12" s="21">
        <f t="shared" si="0"/>
        <v>86.059999999999988</v>
      </c>
      <c r="G12" s="12">
        <f t="shared" si="0"/>
        <v>925.44</v>
      </c>
      <c r="H12" s="12">
        <f t="shared" si="0"/>
        <v>26.53</v>
      </c>
      <c r="I12" s="12">
        <f t="shared" si="0"/>
        <v>17.84</v>
      </c>
      <c r="J12" s="12">
        <f t="shared" si="0"/>
        <v>163.44</v>
      </c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234</v>
      </c>
      <c r="D14" s="11" t="s">
        <v>25</v>
      </c>
      <c r="E14" s="19">
        <v>105</v>
      </c>
      <c r="F14" s="19">
        <v>28.86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0.25">
      <c r="A15" s="26" t="s">
        <v>17</v>
      </c>
      <c r="B15" s="13" t="s">
        <v>22</v>
      </c>
      <c r="C15" s="11">
        <v>171</v>
      </c>
      <c r="D15" s="11" t="s">
        <v>26</v>
      </c>
      <c r="E15" s="19">
        <v>200</v>
      </c>
      <c r="F15" s="19">
        <v>11</v>
      </c>
      <c r="G15" s="11">
        <v>261.8</v>
      </c>
      <c r="H15" s="11">
        <v>4.8499999999999996</v>
      </c>
      <c r="I15" s="11">
        <v>4.3</v>
      </c>
      <c r="J15" s="11">
        <v>50.97</v>
      </c>
    </row>
    <row r="16" spans="1:10" ht="21" thickBot="1">
      <c r="A16" s="26"/>
      <c r="B16" s="22" t="s">
        <v>31</v>
      </c>
      <c r="C16" s="11">
        <v>71</v>
      </c>
      <c r="D16" s="11" t="s">
        <v>27</v>
      </c>
      <c r="E16" s="19">
        <v>50</v>
      </c>
      <c r="F16" s="19">
        <v>9.5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1" thickBot="1">
      <c r="A17" s="26"/>
      <c r="B17" s="22" t="s">
        <v>20</v>
      </c>
      <c r="C17" s="11">
        <v>349</v>
      </c>
      <c r="D17" s="11" t="s">
        <v>28</v>
      </c>
      <c r="E17" s="19">
        <v>200</v>
      </c>
      <c r="F17" s="19">
        <v>6.15</v>
      </c>
      <c r="G17" s="11">
        <v>132.80000000000001</v>
      </c>
      <c r="H17" s="11">
        <v>0.66</v>
      </c>
      <c r="I17" s="11">
        <v>0.09</v>
      </c>
      <c r="J17" s="11">
        <v>32.01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50</v>
      </c>
      <c r="F18" s="19">
        <v>3.7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60</v>
      </c>
      <c r="F19" s="19">
        <v>4.3499999999999996</v>
      </c>
      <c r="G19" s="11">
        <f>2.299*E19</f>
        <v>137.94</v>
      </c>
      <c r="H19" s="11">
        <f>0.056*E19</f>
        <v>3.36</v>
      </c>
      <c r="I19" s="11">
        <f>0.011*E19</f>
        <v>0.65999999999999992</v>
      </c>
      <c r="J19" s="11">
        <f>0.494*E19</f>
        <v>29.64</v>
      </c>
    </row>
    <row r="20" spans="1:10" ht="21" thickBot="1">
      <c r="A20" s="26"/>
      <c r="B20" s="22" t="s">
        <v>30</v>
      </c>
      <c r="C20" s="11"/>
      <c r="D20" s="11" t="s">
        <v>29</v>
      </c>
      <c r="E20" s="19">
        <v>100</v>
      </c>
      <c r="F20" s="19">
        <v>21</v>
      </c>
      <c r="G20" s="11">
        <f>5.15*E20</f>
        <v>515</v>
      </c>
      <c r="H20" s="11">
        <f>0.069*E20</f>
        <v>6.9</v>
      </c>
      <c r="I20" s="11">
        <f>0.28*E20</f>
        <v>28.000000000000004</v>
      </c>
      <c r="J20" s="11">
        <f>0.6*E20</f>
        <v>60</v>
      </c>
    </row>
    <row r="21" spans="1:10" ht="21" thickBot="1">
      <c r="A21" s="26"/>
      <c r="B21" s="22"/>
      <c r="C21" s="12"/>
      <c r="D21" s="20" t="s">
        <v>18</v>
      </c>
      <c r="E21" s="21">
        <f t="shared" ref="E21:J21" si="1">SUM(E14:E20)</f>
        <v>765</v>
      </c>
      <c r="F21" s="21">
        <f t="shared" si="1"/>
        <v>84.56</v>
      </c>
      <c r="G21" s="12">
        <f t="shared" si="1"/>
        <v>1393.44</v>
      </c>
      <c r="H21" s="12">
        <f t="shared" si="1"/>
        <v>33.03</v>
      </c>
      <c r="I21" s="12">
        <f t="shared" si="1"/>
        <v>45.440000000000005</v>
      </c>
      <c r="J21" s="12">
        <f t="shared" si="1"/>
        <v>213.64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2023-05-03T06:51:05Z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