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H7" i="1"/>
  <c r="G7" i="1"/>
  <c r="G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<sst xmlns="http://schemas.openxmlformats.org/spreadsheetml/2006/main" count="42" uniqueCount="32">
  <si>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</si>
  <si>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</si>
  <si>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</si>
  <si>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</si>
  <si>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</si>
  <si>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</si>
  <si>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</si>
  <si>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</si>
  <si>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</si>
  <si>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</si>
  <si>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</si>
  <si>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</si>
  <si>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</si>
  <si>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</si>
  <si>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</si>
  <si>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</si>
  <si>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</si>
  <si>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</si>
  <si>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</si>
  <si>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</si>
  <si>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десерт</t>
  </si>
  <si>
    <t>Чай с сахаром</t>
  </si>
  <si>
    <t>МАОУ "СОШ №11" город Северобайкальск</t>
  </si>
  <si>
    <t xml:space="preserve">Каша овсяная из "Геркулеса" </t>
  </si>
  <si>
    <t>закуска</t>
  </si>
  <si>
    <t>Сыр</t>
  </si>
  <si>
    <t>булочка</t>
  </si>
  <si>
    <t>Булочка домашняя</t>
  </si>
  <si>
    <t>Кофейный напиток</t>
  </si>
  <si>
    <t>Макароны отварные с сыром</t>
  </si>
  <si>
    <t>Молоко 0,2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</si>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</sst>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3" sqref="K13"/>
    </sheetView>
  </sheetViews>
  <sheetFormatPr defaultColWidth="49.42578125" defaultRowHeight="18.75"/>
  <cols>
    <col min="1" max="1" width="17.28515625" style="1" customWidth="1"/>
    <col min="2" max="2" width="29.28515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22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45201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.75" thickBot="1">
      <c r="A5" s="8"/>
      <c r="B5" s="25" t="s">
        <v>14</v>
      </c>
      <c r="C5" s="11">
        <v>173</v>
      </c>
      <c r="D5" s="11" t="s">
        <v>23</v>
      </c>
      <c r="E5" s="18">
        <v>210</v>
      </c>
      <c r="F5" s="18">
        <v>21.4</v>
      </c>
      <c r="G5" s="11">
        <v>303</v>
      </c>
      <c r="H5" s="11">
        <v>8.31</v>
      </c>
      <c r="I5" s="11">
        <v>13.12</v>
      </c>
      <c r="J5" s="11">
        <v>37.630000000000003</v>
      </c>
    </row>
    <row r="6" spans="1:10" ht="21">
      <c r="A6" s="8"/>
      <c r="B6" s="25" t="s">
        <v>24</v>
      </c>
      <c r="C6" s="11">
        <v>15</v>
      </c>
      <c r="D6" s="11" t="s">
        <v>25</v>
      </c>
      <c r="E6" s="18">
        <v>30</v>
      </c>
      <c r="F6" s="18">
        <v>17.38</v>
      </c>
      <c r="G6" s="11">
        <v>103</v>
      </c>
      <c r="H6" s="11">
        <f>0.263*E6</f>
        <v>7.8900000000000006</v>
      </c>
      <c r="I6" s="11">
        <f>0.266*E6</f>
        <v>7.98</v>
      </c>
      <c r="J6" s="11">
        <v>0</v>
      </c>
    </row>
    <row r="7" spans="1:10" ht="21.75" thickBot="1">
      <c r="A7" s="8"/>
      <c r="B7" s="26" t="s">
        <v>26</v>
      </c>
      <c r="C7" s="11">
        <v>424</v>
      </c>
      <c r="D7" s="11" t="s">
        <v>27</v>
      </c>
      <c r="E7" s="18">
        <v>100</v>
      </c>
      <c r="F7" s="18">
        <v>22.6</v>
      </c>
      <c r="G7" s="11">
        <f>3.18*E7</f>
        <v>318</v>
      </c>
      <c r="H7" s="11">
        <f>0.0728*E7</f>
        <v>7.28</v>
      </c>
      <c r="I7" s="11">
        <f>0.125*E7</f>
        <v>12.5</v>
      </c>
      <c r="J7" s="11">
        <f>0.4392*100</f>
        <v>43.919999999999995</v>
      </c>
    </row>
    <row r="8" spans="1:10" ht="21.75" thickBot="1">
      <c r="A8" s="8"/>
      <c r="B8" s="26" t="s">
        <v>19</v>
      </c>
      <c r="C8" s="11">
        <v>379</v>
      </c>
      <c r="D8" s="11" t="s">
        <v>28</v>
      </c>
      <c r="E8" s="18">
        <v>200</v>
      </c>
      <c r="F8" s="18">
        <v>11.44</v>
      </c>
      <c r="G8" s="11">
        <v>100.6</v>
      </c>
      <c r="H8" s="11">
        <v>3.17</v>
      </c>
      <c r="I8" s="11">
        <v>2.68</v>
      </c>
      <c r="J8" s="11">
        <v>15.95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.75" thickBot="1">
      <c r="A11" s="9"/>
      <c r="B11" s="26"/>
      <c r="C11" s="12"/>
      <c r="D11" s="19" t="s">
        <v>18</v>
      </c>
      <c r="E11" s="20">
        <f t="shared" ref="E11:J11" si="0">SUM(E5:E10)</f>
        <v>600</v>
      </c>
      <c r="F11" s="20">
        <f t="shared" si="0"/>
        <v>77.510000000000005</v>
      </c>
      <c r="G11" s="12">
        <f t="shared" si="0"/>
        <v>963.71</v>
      </c>
      <c r="H11" s="12">
        <f t="shared" si="0"/>
        <v>30.700000000000006</v>
      </c>
      <c r="I11" s="12">
        <f t="shared" si="0"/>
        <v>36.909999999999997</v>
      </c>
      <c r="J11" s="12">
        <f t="shared" si="0"/>
        <v>126.81</v>
      </c>
    </row>
    <row r="12" spans="1:10" ht="21.75" thickBot="1">
      <c r="A12" s="9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8"/>
      <c r="B14" s="25" t="s">
        <v>14</v>
      </c>
      <c r="C14" s="11">
        <v>24</v>
      </c>
      <c r="D14" s="11" t="s">
        <v>29</v>
      </c>
      <c r="E14" s="18">
        <v>240</v>
      </c>
      <c r="F14" s="18">
        <v>35.840000000000003</v>
      </c>
      <c r="G14" s="11">
        <v>401.28</v>
      </c>
      <c r="H14" s="11">
        <v>16.239999999999998</v>
      </c>
      <c r="I14" s="11">
        <v>19.100000000000001</v>
      </c>
      <c r="J14" s="11">
        <v>40.93</v>
      </c>
    </row>
    <row r="15" spans="1:10" ht="21">
      <c r="A15" s="9" t="s">
        <v>17</v>
      </c>
      <c r="B15" s="25"/>
      <c r="C15" s="11"/>
      <c r="D15" s="11" t="s">
        <v>30</v>
      </c>
      <c r="E15" s="18">
        <v>200</v>
      </c>
      <c r="F15" s="18">
        <v>43</v>
      </c>
      <c r="G15" s="11">
        <v>108</v>
      </c>
      <c r="H15" s="11">
        <v>5.8</v>
      </c>
      <c r="I15" s="11">
        <v>5</v>
      </c>
      <c r="J15" s="11">
        <v>9.6</v>
      </c>
    </row>
    <row r="16" spans="1:10" ht="21.75" thickBot="1">
      <c r="A16" s="9"/>
      <c r="B16" s="26" t="s">
        <v>20</v>
      </c>
      <c r="C16" s="11">
        <v>0</v>
      </c>
      <c r="D16" s="11" t="s">
        <v>31</v>
      </c>
      <c r="E16" s="18">
        <v>50</v>
      </c>
      <c r="F16" s="18">
        <v>9.35</v>
      </c>
      <c r="G16" s="11">
        <f>8.9*E16</f>
        <v>445</v>
      </c>
      <c r="H16" s="11">
        <f>0.077*E16</f>
        <v>3.85</v>
      </c>
      <c r="I16" s="11">
        <f>0.109*E16</f>
        <v>5.45</v>
      </c>
      <c r="J16" s="11">
        <f>0.652*E16</f>
        <v>32.6</v>
      </c>
    </row>
    <row r="17" spans="1:10" ht="21.75" thickBot="1">
      <c r="A17" s="9"/>
      <c r="B17" s="26" t="s">
        <v>19</v>
      </c>
      <c r="C17" s="11">
        <v>376</v>
      </c>
      <c r="D17" s="11" t="s">
        <v>21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60</v>
      </c>
      <c r="F18" s="18">
        <v>4.74</v>
      </c>
      <c r="G18" s="11">
        <f>2.338*E18</f>
        <v>140.28</v>
      </c>
      <c r="H18" s="11">
        <f>0.079*E18</f>
        <v>4.74</v>
      </c>
      <c r="I18" s="11">
        <f>0.01*E18</f>
        <v>0.6</v>
      </c>
      <c r="J18" s="11">
        <f>0.483*E18</f>
        <v>28.98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0.25">
      <c r="A20" s="9"/>
      <c r="B20" s="27"/>
      <c r="C20" s="12"/>
      <c r="D20" s="19" t="s">
        <v>18</v>
      </c>
      <c r="E20" s="20">
        <f t="shared" ref="E20:J20" si="1">SUM(E14:E19)</f>
        <v>800</v>
      </c>
      <c r="F20" s="20">
        <f t="shared" si="1"/>
        <v>98.63</v>
      </c>
      <c r="G20" s="12">
        <f t="shared" si="1"/>
        <v>1269.51</v>
      </c>
      <c r="H20" s="12">
        <f t="shared" si="1"/>
        <v>33.5</v>
      </c>
      <c r="I20" s="12">
        <f t="shared" si="1"/>
        <v>30.720000000000002</v>
      </c>
      <c r="J20" s="12">
        <f t="shared" si="1"/>
        <v>151.81</v>
      </c>
    </row>
    <row r="21" spans="1:10" ht="21" thickBot="1">
      <c r="A21" s="9"/>
      <c r="B21" s="21"/>
      <c r="C21" s="14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2023-09-29T12:56:25Z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