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21" i="1" l="1"/>
  <c r="J20" i="1"/>
  <c r="I20" i="1"/>
  <c r="H20" i="1"/>
  <c r="G20" i="1"/>
  <c r="F20" i="1"/>
  <c r="J19" i="1"/>
  <c r="I19" i="1"/>
  <c r="H19" i="1"/>
  <c r="G19" i="1"/>
  <c r="F19" i="1"/>
  <c r="F21" i="1" s="1"/>
  <c r="J17" i="1"/>
  <c r="I17" i="1"/>
  <c r="H17" i="1"/>
  <c r="G17" i="1"/>
  <c r="J16" i="1"/>
  <c r="J21" i="1" s="1"/>
  <c r="I16" i="1"/>
  <c r="I21" i="1" s="1"/>
  <c r="H16" i="1"/>
  <c r="H21" i="1" s="1"/>
  <c r="G16" i="1"/>
  <c r="G21" i="1" s="1"/>
  <c r="E12" i="1"/>
  <c r="J11" i="1"/>
  <c r="I11" i="1"/>
  <c r="H11" i="1"/>
  <c r="G11" i="1"/>
  <c r="F11" i="1"/>
  <c r="J10" i="1"/>
  <c r="I10" i="1"/>
  <c r="H10" i="1"/>
  <c r="G10" i="1"/>
  <c r="F10" i="1"/>
  <c r="F12" i="1" s="1"/>
  <c r="J8" i="1"/>
  <c r="I8" i="1"/>
  <c r="H8" i="1"/>
  <c r="G8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<sst xmlns="http://schemas.openxmlformats.org/spreadsheetml/2006/main" count="47" uniqueCount="28">
  <si>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</si>
  <si>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</si>
  <si>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</si>
  <si>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</si>
  <si>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</si>
  <si>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</si>
  <si>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</si>
  <si>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</si>
  <si>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</si>
  <si>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</si>
  <si>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</si>
  <si>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</si>
  <si>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</si>
  <si>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</si>
  <si>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</si>
  <si>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</si>
  <si>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</si>
  <si>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</si>
  <si>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</si>
  <si>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</si>
  <si>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гарнир</t>
  </si>
  <si>
    <t>Чай с сахаром</t>
  </si>
  <si>
    <t>МАОУ "СОШ №11" город Северобайкальск</t>
  </si>
  <si>
    <t xml:space="preserve">Котлета из  говядины </t>
  </si>
  <si>
    <t>Макароны отварные</t>
  </si>
  <si>
    <t>овощ</t>
  </si>
  <si>
    <t>Помидор свежий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</si>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</sst>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2" fontId="3" fillId="2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7" sqref="K7"/>
    </sheetView>
  </sheetViews>
  <sheetFormatPr defaultColWidth="49.42578125" defaultRowHeight="18.75"/>
  <cols>
    <col min="1" max="1" width="17.28515625" style="1" customWidth="1"/>
    <col min="2" max="2" width="32.425781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22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45219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1">
        <v>268</v>
      </c>
      <c r="D5" s="11" t="s">
        <v>23</v>
      </c>
      <c r="E5" s="18">
        <v>105</v>
      </c>
      <c r="F5" s="18">
        <v>40.15</v>
      </c>
      <c r="G5" s="11">
        <v>289</v>
      </c>
      <c r="H5" s="11">
        <v>15.8</v>
      </c>
      <c r="I5" s="11">
        <v>18.920000000000002</v>
      </c>
      <c r="J5" s="11">
        <v>13.16</v>
      </c>
    </row>
    <row r="6" spans="1:10" ht="20.25">
      <c r="A6" s="8"/>
      <c r="B6" s="11" t="s">
        <v>20</v>
      </c>
      <c r="C6" s="11">
        <v>203</v>
      </c>
      <c r="D6" s="11" t="s">
        <v>24</v>
      </c>
      <c r="E6" s="18">
        <v>200</v>
      </c>
      <c r="F6" s="18">
        <v>6.97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1.75" thickBot="1">
      <c r="A7" s="8"/>
      <c r="B7" s="26" t="s">
        <v>25</v>
      </c>
      <c r="C7" s="11">
        <v>71</v>
      </c>
      <c r="D7" s="11" t="s">
        <v>26</v>
      </c>
      <c r="E7" s="18">
        <v>50</v>
      </c>
      <c r="F7" s="18">
        <v>11.6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1.75" thickBot="1">
      <c r="A8" s="8"/>
      <c r="B8" s="26" t="s">
        <v>19</v>
      </c>
      <c r="C8" s="11"/>
      <c r="D8" s="11" t="s">
        <v>27</v>
      </c>
      <c r="E8" s="18">
        <v>200</v>
      </c>
      <c r="F8" s="18">
        <v>17.100000000000001</v>
      </c>
      <c r="G8" s="11">
        <f>0.48*E8</f>
        <v>96</v>
      </c>
      <c r="H8" s="11">
        <f>0*E8</f>
        <v>0</v>
      </c>
      <c r="I8" s="11">
        <f>0*E8</f>
        <v>0</v>
      </c>
      <c r="J8" s="11">
        <f>0.12*E8</f>
        <v>24</v>
      </c>
    </row>
    <row r="9" spans="1:10" ht="21.75" thickBot="1">
      <c r="A9" s="8"/>
      <c r="B9" s="26" t="s">
        <v>19</v>
      </c>
      <c r="C9" s="11">
        <v>376</v>
      </c>
      <c r="D9" s="11" t="s">
        <v>21</v>
      </c>
      <c r="E9" s="18">
        <v>200</v>
      </c>
      <c r="F9" s="18">
        <v>1.84</v>
      </c>
      <c r="G9" s="11">
        <v>60</v>
      </c>
      <c r="H9" s="11">
        <v>7.0000000000000007E-2</v>
      </c>
      <c r="I9" s="11">
        <v>0.02</v>
      </c>
      <c r="J9" s="11">
        <v>15</v>
      </c>
    </row>
    <row r="10" spans="1:10" ht="20.25">
      <c r="A10" s="8"/>
      <c r="B10" s="27" t="s">
        <v>15</v>
      </c>
      <c r="C10" s="11">
        <v>0</v>
      </c>
      <c r="D10" s="11" t="s">
        <v>15</v>
      </c>
      <c r="E10" s="18">
        <v>30</v>
      </c>
      <c r="F10" s="30">
        <f>43.5/550*E10</f>
        <v>2.3727272727272726</v>
      </c>
      <c r="G10" s="11">
        <f>2.338*E10</f>
        <v>70.14</v>
      </c>
      <c r="H10" s="11">
        <f>0.079*E10</f>
        <v>2.37</v>
      </c>
      <c r="I10" s="11">
        <f>0.01*E10</f>
        <v>0.3</v>
      </c>
      <c r="J10" s="11">
        <f>0.483*E10</f>
        <v>14.49</v>
      </c>
    </row>
    <row r="11" spans="1:10" ht="21" thickBot="1">
      <c r="A11" s="9"/>
      <c r="B11" s="27" t="s">
        <v>16</v>
      </c>
      <c r="C11" s="11">
        <v>0</v>
      </c>
      <c r="D11" s="11" t="s">
        <v>16</v>
      </c>
      <c r="E11" s="18">
        <v>30</v>
      </c>
      <c r="F11" s="30">
        <f>42.6/550*E11</f>
        <v>2.3236363636363637</v>
      </c>
      <c r="G11" s="11">
        <f>2.299*E11</f>
        <v>68.97</v>
      </c>
      <c r="H11" s="11">
        <f>0.056*E11</f>
        <v>1.68</v>
      </c>
      <c r="I11" s="11">
        <f>0.011*E11</f>
        <v>0.32999999999999996</v>
      </c>
      <c r="J11" s="11">
        <f>0.494*E11</f>
        <v>14.82</v>
      </c>
    </row>
    <row r="12" spans="1:10" ht="21.75" thickBot="1">
      <c r="A12" s="9"/>
      <c r="B12" s="25"/>
      <c r="C12" s="12"/>
      <c r="D12" s="19" t="s">
        <v>18</v>
      </c>
      <c r="E12" s="20">
        <f t="shared" ref="E12:J12" si="0">SUM(E5:E11)</f>
        <v>815</v>
      </c>
      <c r="F12" s="20">
        <f t="shared" si="0"/>
        <v>82.356363636363639</v>
      </c>
      <c r="G12" s="12">
        <f t="shared" si="0"/>
        <v>831.30000000000007</v>
      </c>
      <c r="H12" s="12">
        <f t="shared" si="0"/>
        <v>27.870000000000005</v>
      </c>
      <c r="I12" s="12">
        <f t="shared" si="0"/>
        <v>24.17</v>
      </c>
      <c r="J12" s="12">
        <f t="shared" si="0"/>
        <v>124.93</v>
      </c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8"/>
      <c r="B14" s="25" t="s">
        <v>14</v>
      </c>
      <c r="C14" s="11">
        <v>268</v>
      </c>
      <c r="D14" s="11" t="s">
        <v>23</v>
      </c>
      <c r="E14" s="18">
        <v>105</v>
      </c>
      <c r="F14" s="18">
        <v>40.15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0.25">
      <c r="A15" s="9" t="s">
        <v>17</v>
      </c>
      <c r="B15" s="11" t="s">
        <v>20</v>
      </c>
      <c r="C15" s="11">
        <v>203</v>
      </c>
      <c r="D15" s="11" t="s">
        <v>24</v>
      </c>
      <c r="E15" s="18">
        <v>200</v>
      </c>
      <c r="F15" s="18">
        <v>6.97</v>
      </c>
      <c r="G15" s="11">
        <v>236.19</v>
      </c>
      <c r="H15" s="11">
        <v>7.4</v>
      </c>
      <c r="I15" s="11">
        <v>4.5</v>
      </c>
      <c r="J15" s="11">
        <v>41.56</v>
      </c>
    </row>
    <row r="16" spans="1:10" ht="21.75" thickBot="1">
      <c r="A16" s="9"/>
      <c r="B16" s="26" t="s">
        <v>25</v>
      </c>
      <c r="C16" s="11">
        <v>71</v>
      </c>
      <c r="D16" s="11" t="s">
        <v>26</v>
      </c>
      <c r="E16" s="18">
        <v>50</v>
      </c>
      <c r="F16" s="18">
        <v>11.6</v>
      </c>
      <c r="G16" s="11">
        <f>0.22*E16</f>
        <v>11</v>
      </c>
      <c r="H16" s="11">
        <f>0.011*E16</f>
        <v>0.54999999999999993</v>
      </c>
      <c r="I16" s="11">
        <f>0.002*E16</f>
        <v>0.1</v>
      </c>
      <c r="J16" s="11">
        <f>0.038*E16</f>
        <v>1.9</v>
      </c>
    </row>
    <row r="17" spans="1:10" ht="21.75" thickBot="1">
      <c r="A17" s="9"/>
      <c r="B17" s="26" t="s">
        <v>19</v>
      </c>
      <c r="C17" s="11"/>
      <c r="D17" s="11" t="s">
        <v>27</v>
      </c>
      <c r="E17" s="18">
        <v>200</v>
      </c>
      <c r="F17" s="18">
        <v>17.100000000000001</v>
      </c>
      <c r="G17" s="11">
        <f>0.48*E17</f>
        <v>96</v>
      </c>
      <c r="H17" s="11">
        <f>0*E17</f>
        <v>0</v>
      </c>
      <c r="I17" s="11">
        <f>0*E17</f>
        <v>0</v>
      </c>
      <c r="J17" s="11">
        <f>0.12*E17</f>
        <v>24</v>
      </c>
    </row>
    <row r="18" spans="1:10" ht="21.75" thickBot="1">
      <c r="A18" s="9"/>
      <c r="B18" s="26" t="s">
        <v>19</v>
      </c>
      <c r="C18" s="11">
        <v>376</v>
      </c>
      <c r="D18" s="11" t="s">
        <v>21</v>
      </c>
      <c r="E18" s="18">
        <v>200</v>
      </c>
      <c r="F18" s="18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9"/>
      <c r="B19" s="27" t="s">
        <v>15</v>
      </c>
      <c r="C19" s="11">
        <v>0</v>
      </c>
      <c r="D19" s="11" t="s">
        <v>15</v>
      </c>
      <c r="E19" s="18">
        <v>30</v>
      </c>
      <c r="F19" s="30">
        <f>43.5/550*E19</f>
        <v>2.3727272727272726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0.25">
      <c r="A20" s="9"/>
      <c r="B20" s="27" t="s">
        <v>16</v>
      </c>
      <c r="C20" s="11">
        <v>0</v>
      </c>
      <c r="D20" s="11" t="s">
        <v>16</v>
      </c>
      <c r="E20" s="18">
        <v>30</v>
      </c>
      <c r="F20" s="30">
        <f>42.6/550*E20</f>
        <v>2.3236363636363637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9"/>
      <c r="B21" s="21"/>
      <c r="C21" s="12"/>
      <c r="D21" s="19" t="s">
        <v>18</v>
      </c>
      <c r="E21" s="20">
        <f t="shared" ref="E21:J21" si="1">SUM(E14:E20)</f>
        <v>815</v>
      </c>
      <c r="F21" s="20">
        <f t="shared" si="1"/>
        <v>82.356363636363639</v>
      </c>
      <c r="G21" s="12">
        <f t="shared" si="1"/>
        <v>831.30000000000007</v>
      </c>
      <c r="H21" s="12">
        <f t="shared" si="1"/>
        <v>27.870000000000005</v>
      </c>
      <c r="I21" s="12">
        <f t="shared" si="1"/>
        <v>24.17</v>
      </c>
      <c r="J21" s="12">
        <f t="shared" si="1"/>
        <v>124.93</v>
      </c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2023-10-20T04:05:03Z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