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I17" i="1"/>
  <c r="H17" i="1"/>
  <c r="G17" i="1"/>
  <c r="J16" i="1"/>
  <c r="J21" i="1" s="1"/>
  <c r="I16" i="1"/>
  <c r="I21" i="1" s="1"/>
  <c r="H16" i="1"/>
  <c r="H21" i="1" s="1"/>
  <c r="G16" i="1"/>
  <c r="G21" i="1" s="1"/>
  <c r="E11" i="1"/>
  <c r="J10" i="1"/>
  <c r="I10" i="1"/>
  <c r="H10" i="1"/>
  <c r="G10" i="1"/>
  <c r="F10" i="1"/>
  <c r="F11" i="1" s="1"/>
  <c r="J9" i="1"/>
  <c r="I9" i="1"/>
  <c r="H9" i="1"/>
  <c r="G9" i="1"/>
  <c r="F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<sst xmlns="http://schemas.openxmlformats.org/spreadsheetml/2006/main" count="45" uniqueCount="28">
  <si>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</si>
  <si>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</si>
  <si>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</si>
  <si>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</si>
  <si>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</si>
  <si>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</si>
  <si>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</si>
  <si>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</si>
  <si>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</si>
  <si>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</si>
  <si>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</si>
  <si>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</si>
  <si>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</si>
  <si>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</si>
  <si>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</si>
  <si>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</si>
  <si>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</si>
  <si>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</si>
  <si>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</si>
  <si>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</si>
  <si>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Чай с сахаром</t>
  </si>
  <si>
    <t>МАОУ "СОШ №11" город Северобайкальск</t>
  </si>
  <si>
    <t>Гуляш из говядины</t>
  </si>
  <si>
    <t>гарнир</t>
  </si>
  <si>
    <t>Гречка отварная</t>
  </si>
  <si>
    <t>овощ</t>
  </si>
  <si>
    <t>Огурец свежий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</si>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</sst>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2" fontId="3" fillId="2" borderId="4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26" sqref="D26"/>
    </sheetView>
  </sheetViews>
  <sheetFormatPr defaultColWidth="49.42578125" defaultRowHeight="18.75"/>
  <cols>
    <col min="1" max="1" width="17.28515625" style="1" customWidth="1"/>
    <col min="2" max="2" width="32.425781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21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45223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14</v>
      </c>
      <c r="C5" s="11">
        <v>260</v>
      </c>
      <c r="D5" s="11" t="s">
        <v>22</v>
      </c>
      <c r="E5" s="18">
        <v>100</v>
      </c>
      <c r="F5" s="18">
        <v>38.299999999999997</v>
      </c>
      <c r="G5" s="11">
        <v>221</v>
      </c>
      <c r="H5" s="11">
        <v>14.55</v>
      </c>
      <c r="I5" s="11">
        <v>16.79</v>
      </c>
      <c r="J5" s="11">
        <v>2.89</v>
      </c>
    </row>
    <row r="6" spans="1:10" ht="20.25">
      <c r="A6" s="8"/>
      <c r="B6" s="11" t="s">
        <v>23</v>
      </c>
      <c r="C6" s="11">
        <v>171</v>
      </c>
      <c r="D6" s="11" t="s">
        <v>24</v>
      </c>
      <c r="E6" s="18">
        <v>200</v>
      </c>
      <c r="F6" s="18">
        <v>13.1</v>
      </c>
      <c r="G6" s="11">
        <v>311.2</v>
      </c>
      <c r="H6" s="11">
        <v>11.44</v>
      </c>
      <c r="I6" s="11">
        <v>6.6</v>
      </c>
      <c r="J6" s="11">
        <v>51.71</v>
      </c>
    </row>
    <row r="7" spans="1:10" ht="21.75" thickBot="1">
      <c r="A7" s="8"/>
      <c r="B7" s="26" t="s">
        <v>25</v>
      </c>
      <c r="C7" s="11">
        <v>71</v>
      </c>
      <c r="D7" s="11" t="s">
        <v>26</v>
      </c>
      <c r="E7" s="18">
        <v>50</v>
      </c>
      <c r="F7" s="18">
        <v>10.78</v>
      </c>
      <c r="G7" s="11">
        <f>0.12*E7</f>
        <v>6</v>
      </c>
      <c r="H7" s="11">
        <f>0.007*E7</f>
        <v>0.35000000000000003</v>
      </c>
      <c r="I7" s="11">
        <f>0.001*E7</f>
        <v>0.05</v>
      </c>
      <c r="J7" s="11">
        <f>0.019*E7</f>
        <v>0.95</v>
      </c>
    </row>
    <row r="8" spans="1:10" ht="21.75" thickBot="1">
      <c r="A8" s="8"/>
      <c r="B8" s="26" t="s">
        <v>19</v>
      </c>
      <c r="C8" s="11">
        <v>376</v>
      </c>
      <c r="D8" s="11" t="s">
        <v>20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27" t="s">
        <v>15</v>
      </c>
      <c r="C9" s="11">
        <v>0</v>
      </c>
      <c r="D9" s="11" t="s">
        <v>15</v>
      </c>
      <c r="E9" s="18">
        <v>20</v>
      </c>
      <c r="F9" s="30">
        <f>43.5/550*E9</f>
        <v>1.5818181818181818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0.25">
      <c r="A10" s="8"/>
      <c r="B10" s="27" t="s">
        <v>16</v>
      </c>
      <c r="C10" s="11">
        <v>0</v>
      </c>
      <c r="D10" s="11" t="s">
        <v>16</v>
      </c>
      <c r="E10" s="18">
        <v>20</v>
      </c>
      <c r="F10" s="30">
        <f>42.6/550*E10</f>
        <v>1.5490909090909091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9"/>
      <c r="B11" s="27"/>
      <c r="C11" s="12"/>
      <c r="D11" s="19" t="s">
        <v>18</v>
      </c>
      <c r="E11" s="20">
        <f t="shared" ref="E11:J11" si="0">SUM(E5:E10)</f>
        <v>590</v>
      </c>
      <c r="F11" s="20">
        <f t="shared" si="0"/>
        <v>67.150909090909082</v>
      </c>
      <c r="G11" s="12">
        <f t="shared" si="0"/>
        <v>690.94</v>
      </c>
      <c r="H11" s="12">
        <f t="shared" si="0"/>
        <v>29.110000000000003</v>
      </c>
      <c r="I11" s="12">
        <f t="shared" si="0"/>
        <v>23.88</v>
      </c>
      <c r="J11" s="12">
        <f t="shared" si="0"/>
        <v>90.09</v>
      </c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28"/>
      <c r="B14" s="25" t="s">
        <v>14</v>
      </c>
      <c r="C14" s="11">
        <v>260</v>
      </c>
      <c r="D14" s="11" t="s">
        <v>22</v>
      </c>
      <c r="E14" s="18">
        <v>100</v>
      </c>
      <c r="F14" s="18">
        <v>38.299999999999997</v>
      </c>
      <c r="G14" s="11">
        <v>221</v>
      </c>
      <c r="H14" s="11">
        <v>14.55</v>
      </c>
      <c r="I14" s="11">
        <v>16.79</v>
      </c>
      <c r="J14" s="11">
        <v>2.89</v>
      </c>
    </row>
    <row r="15" spans="1:10" ht="20.25">
      <c r="A15" s="9" t="s">
        <v>17</v>
      </c>
      <c r="B15" s="11" t="s">
        <v>23</v>
      </c>
      <c r="C15" s="11">
        <v>171</v>
      </c>
      <c r="D15" s="11" t="s">
        <v>24</v>
      </c>
      <c r="E15" s="18">
        <v>200</v>
      </c>
      <c r="F15" s="18">
        <v>13.1</v>
      </c>
      <c r="G15" s="11">
        <v>311.2</v>
      </c>
      <c r="H15" s="11">
        <v>11.44</v>
      </c>
      <c r="I15" s="11">
        <v>6.6</v>
      </c>
      <c r="J15" s="11">
        <v>51.71</v>
      </c>
    </row>
    <row r="16" spans="1:10" ht="21.75" thickBot="1">
      <c r="A16" s="9"/>
      <c r="B16" s="26" t="s">
        <v>25</v>
      </c>
      <c r="C16" s="11">
        <v>71</v>
      </c>
      <c r="D16" s="11" t="s">
        <v>26</v>
      </c>
      <c r="E16" s="18">
        <v>50</v>
      </c>
      <c r="F16" s="18">
        <v>10.78</v>
      </c>
      <c r="G16" s="11">
        <f>0.12*E16</f>
        <v>6</v>
      </c>
      <c r="H16" s="11">
        <f>0.007*E16</f>
        <v>0.35000000000000003</v>
      </c>
      <c r="I16" s="11">
        <f>0.001*E16</f>
        <v>0.05</v>
      </c>
      <c r="J16" s="11">
        <f>0.019*E16</f>
        <v>0.95</v>
      </c>
    </row>
    <row r="17" spans="1:10" ht="21.75" thickBot="1">
      <c r="A17" s="9"/>
      <c r="B17" s="26" t="s">
        <v>19</v>
      </c>
      <c r="C17" s="11"/>
      <c r="D17" s="11" t="s">
        <v>27</v>
      </c>
      <c r="E17" s="18">
        <v>200</v>
      </c>
      <c r="F17" s="18">
        <v>17.100000000000001</v>
      </c>
      <c r="G17" s="11">
        <f>0.48*E17</f>
        <v>96</v>
      </c>
      <c r="H17" s="11">
        <f>0*E17</f>
        <v>0</v>
      </c>
      <c r="I17" s="11">
        <f>0*E17</f>
        <v>0</v>
      </c>
      <c r="J17" s="11">
        <f>0.12*E17</f>
        <v>24</v>
      </c>
    </row>
    <row r="18" spans="1:10" ht="21.75" thickBot="1">
      <c r="A18" s="9"/>
      <c r="B18" s="26" t="s">
        <v>19</v>
      </c>
      <c r="C18" s="11">
        <v>376</v>
      </c>
      <c r="D18" s="11" t="s">
        <v>20</v>
      </c>
      <c r="E18" s="18">
        <v>200</v>
      </c>
      <c r="F18" s="18">
        <v>1.84</v>
      </c>
      <c r="G18" s="11">
        <v>60</v>
      </c>
      <c r="H18" s="11">
        <v>7.0000000000000007E-2</v>
      </c>
      <c r="I18" s="11">
        <v>0.02</v>
      </c>
      <c r="J18" s="11">
        <v>15</v>
      </c>
    </row>
    <row r="19" spans="1:10" ht="20.25">
      <c r="A19" s="9"/>
      <c r="B19" s="27" t="s">
        <v>15</v>
      </c>
      <c r="C19" s="11">
        <v>0</v>
      </c>
      <c r="D19" s="11" t="s">
        <v>15</v>
      </c>
      <c r="E19" s="18">
        <v>30</v>
      </c>
      <c r="F19" s="18">
        <v>2.37</v>
      </c>
      <c r="G19" s="11">
        <f>2.338*E19</f>
        <v>70.14</v>
      </c>
      <c r="H19" s="11">
        <f>0.079*E19</f>
        <v>2.37</v>
      </c>
      <c r="I19" s="11">
        <f>0.01*E19</f>
        <v>0.3</v>
      </c>
      <c r="J19" s="11">
        <f>0.483*E19</f>
        <v>14.49</v>
      </c>
    </row>
    <row r="20" spans="1:10" ht="20.25">
      <c r="A20" s="9"/>
      <c r="B20" s="27" t="s">
        <v>16</v>
      </c>
      <c r="C20" s="11">
        <v>0</v>
      </c>
      <c r="D20" s="11" t="s">
        <v>16</v>
      </c>
      <c r="E20" s="18">
        <v>30</v>
      </c>
      <c r="F20" s="18">
        <v>2.3199999999999998</v>
      </c>
      <c r="G20" s="11">
        <f>2.299*E20</f>
        <v>68.97</v>
      </c>
      <c r="H20" s="11">
        <f>0.056*E20</f>
        <v>1.68</v>
      </c>
      <c r="I20" s="11">
        <f>0.011*E20</f>
        <v>0.32999999999999996</v>
      </c>
      <c r="J20" s="11">
        <f>0.494*E20</f>
        <v>14.82</v>
      </c>
    </row>
    <row r="21" spans="1:10" ht="21" thickBot="1">
      <c r="A21" s="9"/>
      <c r="B21" s="21"/>
      <c r="C21" s="12"/>
      <c r="D21" s="19" t="s">
        <v>18</v>
      </c>
      <c r="E21" s="20">
        <f>SUM(E14:E20)</f>
        <v>810</v>
      </c>
      <c r="F21" s="20">
        <f>SUM(F14:F20)</f>
        <v>85.81</v>
      </c>
      <c r="G21" s="12">
        <f>SUM(G14:G20)</f>
        <v>833.31000000000006</v>
      </c>
      <c r="H21" s="12">
        <f>SUM(H14:H20)</f>
        <v>30.460000000000004</v>
      </c>
      <c r="I21" s="12">
        <f>SUM(I14:I20)</f>
        <v>24.09</v>
      </c>
      <c r="J21" s="12">
        <f>SUM(J14:J20)</f>
        <v>123.86000000000001</v>
      </c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2023-10-23T13:18:36Z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