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I16" i="1"/>
  <c r="H16" i="1"/>
  <c r="G16" i="1"/>
  <c r="J15" i="1"/>
  <c r="J20" i="1" s="1"/>
  <c r="I15" i="1"/>
  <c r="I20" i="1" s="1"/>
  <c r="H15" i="1"/>
  <c r="H20" i="1" s="1"/>
  <c r="G15" i="1"/>
  <c r="G20" i="1" s="1"/>
  <c r="F12" i="1"/>
  <c r="E12" i="1"/>
  <c r="J11" i="1"/>
  <c r="I11" i="1"/>
  <c r="H11" i="1"/>
  <c r="G11" i="1"/>
  <c r="J10" i="1"/>
  <c r="I10" i="1"/>
  <c r="H10" i="1"/>
  <c r="G10" i="1"/>
  <c r="J9" i="1"/>
  <c r="I9" i="1"/>
  <c r="H9" i="1"/>
  <c r="G9" i="1"/>
  <c r="J7" i="1"/>
  <c r="J12" i="1" s="1"/>
  <c r="I7" i="1"/>
  <c r="I12" i="1" s="1"/>
  <c r="H7" i="1"/>
  <c r="H12" i="1" s="1"/>
  <c r="G7" i="1"/>
  <c r="G12" i="1" s="1"/>
</calcChain>
</file>

<file path=xl/sharedStrings.xml><?xml version="1.0" encoding="utf-8"?>
<sst xmlns="http://schemas.openxmlformats.org/spreadsheetml/2006/main" count="45" uniqueCount="32">
  <si>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</si>
  <si>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</si>
  <si>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</si>
  <si>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</si>
  <si>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</si>
  <si>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</si>
  <si>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</si>
  <si>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</si>
  <si>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</si>
  <si>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</si>
  <si>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</si>
  <si>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</si>
  <si>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</si>
  <si>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</si>
  <si>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</si>
  <si>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</si>
  <si>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</si>
  <si>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</si>
  <si>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</si>
  <si>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</si>
  <si>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фрукт</t>
  </si>
  <si>
    <t>МАОУ "СОШ №11" город Северобайкальск</t>
  </si>
  <si>
    <t xml:space="preserve">Каша овсяная из "Геркулеса" </t>
  </si>
  <si>
    <t>яйцо</t>
  </si>
  <si>
    <t>Яйцо варёное</t>
  </si>
  <si>
    <t>Яблоко</t>
  </si>
  <si>
    <t>Кофейный напиток</t>
  </si>
  <si>
    <t xml:space="preserve">Булочка </t>
  </si>
  <si>
    <t>Булочка домашняя</t>
  </si>
  <si>
    <t>Макароны отварные с сыром</t>
  </si>
  <si>
    <t>Сок фруктовый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</si>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</sst>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1" fillId="0" borderId="13" xfId="0" applyFont="1" applyBorder="1"/>
    <xf numFmtId="0" fontId="1" fillId="0" borderId="17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6" sqref="K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8" t="s">
        <v>21</v>
      </c>
      <c r="C1" s="29"/>
      <c r="D1" s="30"/>
      <c r="E1" s="2" t="s">
        <v>1</v>
      </c>
      <c r="F1" s="3"/>
      <c r="G1" s="2"/>
      <c r="H1" s="2"/>
      <c r="I1" s="2" t="s">
        <v>2</v>
      </c>
      <c r="J1" s="4">
        <v>45243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5" t="s">
        <v>17</v>
      </c>
      <c r="C5" s="11">
        <v>173</v>
      </c>
      <c r="D5" s="11" t="s">
        <v>22</v>
      </c>
      <c r="E5" s="18">
        <v>210</v>
      </c>
      <c r="F5" s="18">
        <v>21.4</v>
      </c>
      <c r="G5" s="11">
        <v>303</v>
      </c>
      <c r="H5" s="11">
        <v>8.31</v>
      </c>
      <c r="I5" s="11">
        <v>13.12</v>
      </c>
      <c r="J5" s="11">
        <v>37.630000000000003</v>
      </c>
    </row>
    <row r="6" spans="1:10" ht="20.25">
      <c r="A6" s="8"/>
      <c r="B6" s="11" t="s">
        <v>23</v>
      </c>
      <c r="C6" s="11">
        <v>209</v>
      </c>
      <c r="D6" s="11" t="s">
        <v>24</v>
      </c>
      <c r="E6" s="18">
        <v>40</v>
      </c>
      <c r="F6" s="18">
        <v>11.6</v>
      </c>
      <c r="G6" s="11">
        <v>63</v>
      </c>
      <c r="H6" s="11">
        <v>5.08</v>
      </c>
      <c r="I6" s="11">
        <v>4.5999999999999996</v>
      </c>
      <c r="J6" s="11">
        <v>0.28000000000000003</v>
      </c>
    </row>
    <row r="7" spans="1:10" ht="20.25">
      <c r="A7" s="8"/>
      <c r="B7" s="11" t="s">
        <v>20</v>
      </c>
      <c r="C7" s="11">
        <v>338</v>
      </c>
      <c r="D7" s="11" t="s">
        <v>25</v>
      </c>
      <c r="E7" s="18">
        <v>200</v>
      </c>
      <c r="F7" s="18">
        <v>30</v>
      </c>
      <c r="G7" s="11">
        <f>0.47*E7</f>
        <v>94</v>
      </c>
      <c r="H7" s="11">
        <f>0.004*E7</f>
        <v>0.8</v>
      </c>
      <c r="I7" s="11">
        <f>0.004*E7</f>
        <v>0.8</v>
      </c>
      <c r="J7" s="11">
        <f>0.098*E7</f>
        <v>19.600000000000001</v>
      </c>
    </row>
    <row r="8" spans="1:10" ht="20.25">
      <c r="A8" s="8"/>
      <c r="B8" s="11" t="s">
        <v>16</v>
      </c>
      <c r="C8" s="11">
        <v>379</v>
      </c>
      <c r="D8" s="11" t="s">
        <v>26</v>
      </c>
      <c r="E8" s="18">
        <v>200</v>
      </c>
      <c r="F8" s="18">
        <v>13.4</v>
      </c>
      <c r="G8" s="11">
        <v>100.6</v>
      </c>
      <c r="H8" s="11">
        <v>3.17</v>
      </c>
      <c r="I8" s="11">
        <v>2.68</v>
      </c>
      <c r="J8" s="11">
        <v>15.95</v>
      </c>
    </row>
    <row r="9" spans="1:10" ht="20.25">
      <c r="A9" s="8"/>
      <c r="B9" s="11" t="s">
        <v>27</v>
      </c>
      <c r="C9" s="11">
        <v>424</v>
      </c>
      <c r="D9" s="11" t="s">
        <v>28</v>
      </c>
      <c r="E9" s="18">
        <v>100</v>
      </c>
      <c r="F9" s="18">
        <v>14</v>
      </c>
      <c r="G9" s="11">
        <f>3.18*E9</f>
        <v>318</v>
      </c>
      <c r="H9" s="11">
        <f>0.0728*E9</f>
        <v>7.28</v>
      </c>
      <c r="I9" s="11">
        <f>0.125*E9</f>
        <v>12.5</v>
      </c>
      <c r="J9" s="11">
        <f>0.4392*100</f>
        <v>43.919999999999995</v>
      </c>
    </row>
    <row r="10" spans="1:10" ht="20.25">
      <c r="A10" s="8"/>
      <c r="B10" s="11" t="s">
        <v>18</v>
      </c>
      <c r="C10" s="11">
        <v>0</v>
      </c>
      <c r="D10" s="11" t="s">
        <v>18</v>
      </c>
      <c r="E10" s="18">
        <v>20</v>
      </c>
      <c r="F10" s="18">
        <v>1.58</v>
      </c>
      <c r="G10" s="11">
        <f>2.338*E10</f>
        <v>46.760000000000005</v>
      </c>
      <c r="H10" s="11">
        <f>0.079*E10</f>
        <v>1.58</v>
      </c>
      <c r="I10" s="11">
        <f>0.01*E10</f>
        <v>0.2</v>
      </c>
      <c r="J10" s="11">
        <f>0.483*E10</f>
        <v>9.66</v>
      </c>
    </row>
    <row r="11" spans="1:10" ht="21" thickBot="1">
      <c r="A11" s="9"/>
      <c r="B11" s="11" t="s">
        <v>19</v>
      </c>
      <c r="C11" s="11">
        <v>0</v>
      </c>
      <c r="D11" s="11" t="s">
        <v>19</v>
      </c>
      <c r="E11" s="18">
        <v>20</v>
      </c>
      <c r="F11" s="18">
        <v>1.54</v>
      </c>
      <c r="G11" s="11">
        <f>2.299*E11</f>
        <v>45.98</v>
      </c>
      <c r="H11" s="11">
        <f>0.056*E11</f>
        <v>1.1200000000000001</v>
      </c>
      <c r="I11" s="11">
        <f>0.011*E11</f>
        <v>0.21999999999999997</v>
      </c>
      <c r="J11" s="11">
        <f>0.494*E11</f>
        <v>9.879999999999999</v>
      </c>
    </row>
    <row r="12" spans="1:10" ht="21.75" thickBot="1">
      <c r="A12" s="9"/>
      <c r="B12" s="25"/>
      <c r="C12" s="12"/>
      <c r="D12" s="19" t="s">
        <v>15</v>
      </c>
      <c r="E12" s="20">
        <f t="shared" ref="E12:J12" si="0">SUM(E5:E11)</f>
        <v>790</v>
      </c>
      <c r="F12" s="20">
        <f t="shared" si="0"/>
        <v>93.52000000000001</v>
      </c>
      <c r="G12" s="12">
        <f t="shared" si="0"/>
        <v>971.34</v>
      </c>
      <c r="H12" s="12">
        <f t="shared" si="0"/>
        <v>27.34</v>
      </c>
      <c r="I12" s="12">
        <f t="shared" si="0"/>
        <v>34.120000000000005</v>
      </c>
      <c r="J12" s="12">
        <f t="shared" si="0"/>
        <v>136.91999999999999</v>
      </c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26"/>
      <c r="B14" s="25" t="s">
        <v>17</v>
      </c>
      <c r="C14" s="11">
        <v>24</v>
      </c>
      <c r="D14" s="11" t="s">
        <v>29</v>
      </c>
      <c r="E14" s="18">
        <v>240</v>
      </c>
      <c r="F14" s="18">
        <v>35.299999999999997</v>
      </c>
      <c r="G14" s="11">
        <v>401.28</v>
      </c>
      <c r="H14" s="11">
        <v>16.239999999999998</v>
      </c>
      <c r="I14" s="11">
        <v>19.100000000000001</v>
      </c>
      <c r="J14" s="11">
        <v>40.93</v>
      </c>
    </row>
    <row r="15" spans="1:10" ht="20.25">
      <c r="A15" s="9" t="s">
        <v>14</v>
      </c>
      <c r="B15" s="11" t="s">
        <v>20</v>
      </c>
      <c r="C15" s="11">
        <v>338</v>
      </c>
      <c r="D15" s="11" t="s">
        <v>25</v>
      </c>
      <c r="E15" s="18">
        <v>200</v>
      </c>
      <c r="F15" s="18">
        <v>30</v>
      </c>
      <c r="G15" s="11">
        <f>0.47*E15</f>
        <v>94</v>
      </c>
      <c r="H15" s="11">
        <f>0.004*E15</f>
        <v>0.8</v>
      </c>
      <c r="I15" s="11">
        <f>0.004*E15</f>
        <v>0.8</v>
      </c>
      <c r="J15" s="11">
        <f>0.098*E15</f>
        <v>19.600000000000001</v>
      </c>
    </row>
    <row r="16" spans="1:10" ht="20.25">
      <c r="A16" s="9"/>
      <c r="B16" s="11" t="s">
        <v>16</v>
      </c>
      <c r="C16" s="11"/>
      <c r="D16" s="11" t="s">
        <v>30</v>
      </c>
      <c r="E16" s="18">
        <v>200</v>
      </c>
      <c r="F16" s="18">
        <v>17.100000000000001</v>
      </c>
      <c r="G16" s="11">
        <f>0.48*E16</f>
        <v>96</v>
      </c>
      <c r="H16" s="11">
        <f>0*E16</f>
        <v>0</v>
      </c>
      <c r="I16" s="11">
        <f>0*E16</f>
        <v>0</v>
      </c>
      <c r="J16" s="11">
        <f>0.12*E16</f>
        <v>24</v>
      </c>
    </row>
    <row r="17" spans="1:10" ht="20.25">
      <c r="A17" s="9"/>
      <c r="B17" s="11" t="s">
        <v>16</v>
      </c>
      <c r="C17" s="11">
        <v>376</v>
      </c>
      <c r="D17" s="11" t="s">
        <v>31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30</v>
      </c>
      <c r="F18" s="18">
        <v>2.37</v>
      </c>
      <c r="G18" s="11">
        <f>2.338*E18</f>
        <v>70.14</v>
      </c>
      <c r="H18" s="11">
        <f>0.079*E18</f>
        <v>2.37</v>
      </c>
      <c r="I18" s="11">
        <f>0.01*E18</f>
        <v>0.3</v>
      </c>
      <c r="J18" s="11">
        <f>0.483*E18</f>
        <v>14.49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30</v>
      </c>
      <c r="F19" s="18">
        <v>2.3199999999999998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0.25">
      <c r="A20" s="9"/>
      <c r="B20" s="11"/>
      <c r="C20" s="12"/>
      <c r="D20" s="19" t="s">
        <v>15</v>
      </c>
      <c r="E20" s="20">
        <f>SUM(E14:E19)</f>
        <v>900</v>
      </c>
      <c r="F20" s="20">
        <f>SUM(F14:F19)</f>
        <v>88.93</v>
      </c>
      <c r="G20" s="12">
        <f>SUM(G14:G19)</f>
        <v>790.39</v>
      </c>
      <c r="H20" s="12">
        <f>SUM(H14:H19)</f>
        <v>21.16</v>
      </c>
      <c r="I20" s="12">
        <f>SUM(I14:I19)</f>
        <v>20.55</v>
      </c>
      <c r="J20" s="12">
        <f t="shared" ref="J20" si="1">SUM(J14:J19)</f>
        <v>128.84</v>
      </c>
    </row>
    <row r="21" spans="1:10" ht="21" thickBot="1">
      <c r="A21" s="9"/>
      <c r="B21" s="21"/>
      <c r="C21" s="12"/>
      <c r="D21" s="19"/>
      <c r="E21" s="20"/>
      <c r="F21" s="20"/>
      <c r="G21" s="12"/>
      <c r="H21" s="12"/>
      <c r="I21" s="12"/>
      <c r="J21" s="12"/>
    </row>
    <row r="22" spans="1:10" ht="21" thickBot="1">
      <c r="A22" s="27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2023-11-13T05:07:24Z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