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8" i="1"/>
  <c r="J11" i="1" s="1"/>
  <c r="I8" i="1"/>
  <c r="I11" i="1" s="1"/>
  <c r="H8" i="1"/>
  <c r="G8" i="1"/>
  <c r="G11" i="1" s="1"/>
  <c r="I6" i="1"/>
  <c r="H6" i="1"/>
  <c r="H11" i="1" s="1"/>
  <c r="G6" i="1"/>
</calcChain>
</file>

<file path=xl/sharedStrings.xml><?xml version="1.0" encoding="utf-8"?>
<sst xmlns="http://schemas.openxmlformats.org/spreadsheetml/2006/main" count="44" uniqueCount="33">
  <si>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</si>
  <si>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</si>
  <si>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</si>
  <si>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</si>
  <si>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</si>
  <si>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</si>
  <si>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</si>
  <si>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</si>
  <si>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</si>
  <si>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</si>
  <si>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</si>
  <si>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</si>
  <si>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</si>
  <si>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</si>
  <si>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</si>
  <si>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</si>
  <si>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</si>
  <si>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</si>
  <si>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</si>
  <si>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</si>
  <si>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гарнир</t>
  </si>
  <si>
    <t>МАОУ "СОШ №11" город Северобайкальск</t>
  </si>
  <si>
    <t xml:space="preserve">Каша овсяная из "Геркулеса" </t>
  </si>
  <si>
    <t>закуска</t>
  </si>
  <si>
    <t>Сыр</t>
  </si>
  <si>
    <t>Какао с молоком</t>
  </si>
  <si>
    <t>десерт</t>
  </si>
  <si>
    <t>Вафли</t>
  </si>
  <si>
    <t>279/331</t>
  </si>
  <si>
    <t>Тефтеля из говядины в соусе</t>
  </si>
  <si>
    <t>Перловка отварная</t>
  </si>
  <si>
    <t>Сок фруктовый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</si>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</sst>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L11" sqref="L1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21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45614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173</v>
      </c>
      <c r="D5" s="26" t="s">
        <v>22</v>
      </c>
      <c r="E5" s="27">
        <v>210</v>
      </c>
      <c r="F5" s="27">
        <v>18.579999999999998</v>
      </c>
      <c r="G5" s="26">
        <v>303</v>
      </c>
      <c r="H5" s="26">
        <v>8.31</v>
      </c>
      <c r="I5" s="26">
        <v>13.12</v>
      </c>
      <c r="J5" s="26">
        <v>37.630000000000003</v>
      </c>
    </row>
    <row r="6" spans="1:10" ht="20.25">
      <c r="A6" s="6"/>
      <c r="B6" s="26" t="s">
        <v>23</v>
      </c>
      <c r="C6" s="26">
        <v>15</v>
      </c>
      <c r="D6" s="26" t="s">
        <v>24</v>
      </c>
      <c r="E6" s="27">
        <v>30</v>
      </c>
      <c r="F6" s="27">
        <v>16.3</v>
      </c>
      <c r="G6" s="26">
        <f>3.43*E6</f>
        <v>102.9</v>
      </c>
      <c r="H6" s="26">
        <f>0.263*E6</f>
        <v>7.8900000000000006</v>
      </c>
      <c r="I6" s="26">
        <f>0.266*E6</f>
        <v>7.98</v>
      </c>
      <c r="J6" s="26">
        <v>0</v>
      </c>
    </row>
    <row r="7" spans="1:10" ht="20.25">
      <c r="A7" s="6"/>
      <c r="B7" s="16" t="s">
        <v>19</v>
      </c>
      <c r="C7" s="26">
        <v>382</v>
      </c>
      <c r="D7" s="26" t="s">
        <v>25</v>
      </c>
      <c r="E7" s="27">
        <v>200</v>
      </c>
      <c r="F7" s="27">
        <v>14.3</v>
      </c>
      <c r="G7" s="26">
        <v>118.6</v>
      </c>
      <c r="H7" s="26">
        <v>4.01</v>
      </c>
      <c r="I7" s="26">
        <v>3.54</v>
      </c>
      <c r="J7" s="26">
        <v>17.579999999999998</v>
      </c>
    </row>
    <row r="8" spans="1:10" ht="20.25">
      <c r="A8" s="6"/>
      <c r="B8" s="16" t="s">
        <v>26</v>
      </c>
      <c r="C8" s="26"/>
      <c r="D8" s="26" t="s">
        <v>27</v>
      </c>
      <c r="E8" s="27">
        <v>50</v>
      </c>
      <c r="F8" s="27">
        <v>13.17</v>
      </c>
      <c r="G8" s="26">
        <f>5.15*E8</f>
        <v>257.5</v>
      </c>
      <c r="H8" s="26">
        <f>0.069*E8</f>
        <v>3.45</v>
      </c>
      <c r="I8" s="26">
        <f>0.28*E8</f>
        <v>14.000000000000002</v>
      </c>
      <c r="J8" s="26">
        <f>0.6*E8</f>
        <v>30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20</v>
      </c>
      <c r="F9" s="27">
        <v>1.81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20</v>
      </c>
      <c r="F10" s="27">
        <v>1.81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530</v>
      </c>
      <c r="F11" s="30">
        <f t="shared" si="0"/>
        <v>65.97</v>
      </c>
      <c r="G11" s="28">
        <f t="shared" si="0"/>
        <v>874.74</v>
      </c>
      <c r="H11" s="28">
        <f t="shared" si="0"/>
        <v>26.360000000000003</v>
      </c>
      <c r="I11" s="28">
        <f t="shared" si="0"/>
        <v>39.06</v>
      </c>
      <c r="J11" s="28">
        <f t="shared" si="0"/>
        <v>104.75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7" t="s">
        <v>28</v>
      </c>
      <c r="D14" s="26" t="s">
        <v>29</v>
      </c>
      <c r="E14" s="27">
        <v>130</v>
      </c>
      <c r="F14" s="27">
        <v>39.380000000000003</v>
      </c>
      <c r="G14" s="26">
        <v>193.95</v>
      </c>
      <c r="H14" s="26">
        <v>11.49</v>
      </c>
      <c r="I14" s="26">
        <v>11.15</v>
      </c>
      <c r="J14" s="26">
        <v>11.99</v>
      </c>
    </row>
    <row r="15" spans="1:10" ht="20.25">
      <c r="A15" s="7"/>
      <c r="B15" s="26" t="s">
        <v>20</v>
      </c>
      <c r="C15" s="26">
        <v>171</v>
      </c>
      <c r="D15" s="26" t="s">
        <v>30</v>
      </c>
      <c r="E15" s="27">
        <v>200</v>
      </c>
      <c r="F15" s="27">
        <v>7.11</v>
      </c>
      <c r="G15" s="26">
        <v>233.2</v>
      </c>
      <c r="H15" s="26">
        <v>5.97</v>
      </c>
      <c r="I15" s="26">
        <v>4.33</v>
      </c>
      <c r="J15" s="26">
        <v>42.68</v>
      </c>
    </row>
    <row r="16" spans="1:10" ht="20.25">
      <c r="A16" s="7"/>
      <c r="B16" s="26" t="s">
        <v>31</v>
      </c>
      <c r="C16" s="26"/>
      <c r="D16" s="26" t="s">
        <v>31</v>
      </c>
      <c r="E16" s="27">
        <v>200</v>
      </c>
      <c r="F16" s="27">
        <v>39</v>
      </c>
      <c r="G16" s="26">
        <f>0.48*E16</f>
        <v>96</v>
      </c>
      <c r="H16" s="26">
        <f>0*E16</f>
        <v>0</v>
      </c>
      <c r="I16" s="26">
        <f>0*E16</f>
        <v>0</v>
      </c>
      <c r="J16" s="26">
        <f>0.12*E16</f>
        <v>24</v>
      </c>
    </row>
    <row r="17" spans="1:10" ht="20.25">
      <c r="A17" s="7"/>
      <c r="B17" s="16" t="s">
        <v>19</v>
      </c>
      <c r="C17" s="26">
        <v>376</v>
      </c>
      <c r="D17" s="26" t="s">
        <v>32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50</v>
      </c>
      <c r="F18" s="27">
        <v>4.49</v>
      </c>
      <c r="G18" s="26">
        <f>2.338*E18</f>
        <v>116.9</v>
      </c>
      <c r="H18" s="26">
        <f>0.079*E18</f>
        <v>3.95</v>
      </c>
      <c r="I18" s="26">
        <f>0.01*E18</f>
        <v>0.5</v>
      </c>
      <c r="J18" s="26">
        <f>0.483*E18</f>
        <v>24.15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50</v>
      </c>
      <c r="F19" s="27">
        <v>4.49</v>
      </c>
      <c r="G19" s="26">
        <f>2.299*E19</f>
        <v>114.95</v>
      </c>
      <c r="H19" s="26">
        <f>0.056*E19</f>
        <v>2.8000000000000003</v>
      </c>
      <c r="I19" s="26">
        <f>0.011*E19</f>
        <v>0.54999999999999993</v>
      </c>
      <c r="J19" s="26">
        <f>0.494*E19</f>
        <v>24.7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830</v>
      </c>
      <c r="F20" s="30">
        <f t="shared" si="1"/>
        <v>96.56</v>
      </c>
      <c r="G20" s="28">
        <f t="shared" si="1"/>
        <v>815</v>
      </c>
      <c r="H20" s="28">
        <f t="shared" si="1"/>
        <v>24.28</v>
      </c>
      <c r="I20" s="28">
        <f t="shared" si="1"/>
        <v>16.55</v>
      </c>
      <c r="J20" s="28">
        <f t="shared" si="1"/>
        <v>142.51999999999998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2024-11-17T12:01:32Z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