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F11" i="1"/>
  <c r="E11" i="1"/>
  <c r="J10" i="1"/>
  <c r="I10" i="1"/>
  <c r="H10" i="1"/>
  <c r="G10" i="1"/>
  <c r="J9" i="1"/>
  <c r="I9" i="1"/>
  <c r="H9" i="1"/>
  <c r="G9" i="1"/>
  <c r="J7" i="1"/>
  <c r="J11" i="1" s="1"/>
  <c r="I7" i="1"/>
  <c r="H7" i="1"/>
  <c r="H11" i="1" s="1"/>
  <c r="G7" i="1"/>
  <c r="G11" i="1" s="1"/>
  <c r="I6" i="1"/>
  <c r="I11" i="1" s="1"/>
  <c r="H6" i="1"/>
</calcChain>
</file>

<file path=xl/sharedStrings.xml><?xml version="1.0" encoding="utf-8"?>
<sst xmlns="http://schemas.openxmlformats.org/spreadsheetml/2006/main" count="44" uniqueCount="32">
  <si>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</si>
  <si>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</si>
  <si>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</si>
  <si>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</si>
  <si>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</si>
  <si>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</si>
  <si>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</si>
  <si>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</si>
  <si>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</si>
  <si>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</si>
  <si>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</si>
  <si>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</si>
  <si>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</si>
  <si>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</si>
  <si>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</si>
  <si>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</si>
  <si>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Хлеб пшеничный</t>
  </si>
  <si>
    <t>Хлеб ржаной</t>
  </si>
  <si>
    <t>Напиток</t>
  </si>
  <si>
    <t>Горячее блюдо</t>
  </si>
  <si>
    <t>Чай с сахаром</t>
  </si>
  <si>
    <t>МАОУ "СОШ №11" город Северобайкальск</t>
  </si>
  <si>
    <t xml:space="preserve">Каша овсяная из "Геркулеса" </t>
  </si>
  <si>
    <t>Закуска</t>
  </si>
  <si>
    <t>Сыр</t>
  </si>
  <si>
    <t>Десерт</t>
  </si>
  <si>
    <t>Конфеты шоколадные</t>
  </si>
  <si>
    <t>Кофейный напиток</t>
  </si>
  <si>
    <t>279/331</t>
  </si>
  <si>
    <t>Тефтеля из говядины в соусе</t>
  </si>
  <si>
    <t>Гарнир</t>
  </si>
  <si>
    <t>Перловка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</si>
</sst>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K23" sqref="K23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21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45748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19</v>
      </c>
      <c r="C5" s="26">
        <v>173</v>
      </c>
      <c r="D5" s="26" t="s">
        <v>22</v>
      </c>
      <c r="E5" s="27">
        <v>210</v>
      </c>
      <c r="F5" s="27">
        <v>28.37</v>
      </c>
      <c r="G5" s="26">
        <v>303</v>
      </c>
      <c r="H5" s="26">
        <v>8.31</v>
      </c>
      <c r="I5" s="26">
        <v>13.12</v>
      </c>
      <c r="J5" s="26">
        <v>37.630000000000003</v>
      </c>
    </row>
    <row r="6" spans="1:10" ht="20.25">
      <c r="A6" s="6"/>
      <c r="B6" s="26" t="s">
        <v>23</v>
      </c>
      <c r="C6" s="26">
        <v>15</v>
      </c>
      <c r="D6" s="26" t="s">
        <v>24</v>
      </c>
      <c r="E6" s="27">
        <v>30</v>
      </c>
      <c r="F6" s="27">
        <v>18.97</v>
      </c>
      <c r="G6" s="26">
        <v>103</v>
      </c>
      <c r="H6" s="26">
        <f>0.263*E6</f>
        <v>7.8900000000000006</v>
      </c>
      <c r="I6" s="26">
        <f>0.266*E6</f>
        <v>7.98</v>
      </c>
      <c r="J6" s="26">
        <v>0</v>
      </c>
    </row>
    <row r="7" spans="1:10" ht="20.25">
      <c r="A7" s="6"/>
      <c r="B7" s="16" t="s">
        <v>25</v>
      </c>
      <c r="C7" s="26">
        <v>0</v>
      </c>
      <c r="D7" s="26" t="s">
        <v>26</v>
      </c>
      <c r="E7" s="27">
        <v>50</v>
      </c>
      <c r="F7" s="27">
        <v>18.5</v>
      </c>
      <c r="G7" s="26">
        <f>4.24*E7</f>
        <v>212</v>
      </c>
      <c r="H7" s="26">
        <f>0.035*E7</f>
        <v>1.7500000000000002</v>
      </c>
      <c r="I7" s="26">
        <f>0.156*E7</f>
        <v>7.8</v>
      </c>
      <c r="J7" s="26">
        <f>0.722*E7</f>
        <v>36.1</v>
      </c>
    </row>
    <row r="8" spans="1:10" ht="20.25">
      <c r="A8" s="6"/>
      <c r="B8" s="16" t="s">
        <v>18</v>
      </c>
      <c r="C8" s="26">
        <v>379</v>
      </c>
      <c r="D8" s="26" t="s">
        <v>27</v>
      </c>
      <c r="E8" s="27">
        <v>200</v>
      </c>
      <c r="F8" s="27">
        <v>17.3</v>
      </c>
      <c r="G8" s="26">
        <v>100.6</v>
      </c>
      <c r="H8" s="26">
        <v>3.17</v>
      </c>
      <c r="I8" s="26">
        <v>2.68</v>
      </c>
      <c r="J8" s="26">
        <v>15.95</v>
      </c>
    </row>
    <row r="9" spans="1:10" ht="20.25">
      <c r="A9" s="6"/>
      <c r="B9" s="16" t="s">
        <v>16</v>
      </c>
      <c r="C9" s="26">
        <v>0</v>
      </c>
      <c r="D9" s="26" t="s">
        <v>16</v>
      </c>
      <c r="E9" s="27">
        <v>30</v>
      </c>
      <c r="F9" s="27">
        <v>2.79</v>
      </c>
      <c r="G9" s="26">
        <f>2.338*E9</f>
        <v>70.14</v>
      </c>
      <c r="H9" s="26">
        <f>0.079*E9</f>
        <v>2.37</v>
      </c>
      <c r="I9" s="26">
        <f>0.01*E9</f>
        <v>0.3</v>
      </c>
      <c r="J9" s="26">
        <f>0.483*E9</f>
        <v>14.49</v>
      </c>
    </row>
    <row r="10" spans="1:10" ht="20.25">
      <c r="A10" s="7"/>
      <c r="B10" s="16" t="s">
        <v>17</v>
      </c>
      <c r="C10" s="26">
        <v>0</v>
      </c>
      <c r="D10" s="26" t="s">
        <v>17</v>
      </c>
      <c r="E10" s="27">
        <v>30</v>
      </c>
      <c r="F10" s="27">
        <v>2.79</v>
      </c>
      <c r="G10" s="26">
        <f>2.299*E10</f>
        <v>68.97</v>
      </c>
      <c r="H10" s="26">
        <f>0.056*E10</f>
        <v>1.68</v>
      </c>
      <c r="I10" s="26">
        <f>0.011*E10</f>
        <v>0.32999999999999996</v>
      </c>
      <c r="J10" s="26">
        <f>0.494*E10</f>
        <v>14.82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550</v>
      </c>
      <c r="F11" s="30">
        <f t="shared" si="0"/>
        <v>88.720000000000013</v>
      </c>
      <c r="G11" s="28">
        <f t="shared" si="0"/>
        <v>857.71</v>
      </c>
      <c r="H11" s="28">
        <f t="shared" si="0"/>
        <v>25.170000000000005</v>
      </c>
      <c r="I11" s="28">
        <f t="shared" si="0"/>
        <v>32.21</v>
      </c>
      <c r="J11" s="28">
        <f t="shared" si="0"/>
        <v>118.99000000000001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19</v>
      </c>
      <c r="C14" s="27" t="s">
        <v>28</v>
      </c>
      <c r="D14" s="26" t="s">
        <v>29</v>
      </c>
      <c r="E14" s="27">
        <v>130</v>
      </c>
      <c r="F14" s="27">
        <v>49.32</v>
      </c>
      <c r="G14" s="26">
        <v>193.95</v>
      </c>
      <c r="H14" s="26">
        <v>11.49</v>
      </c>
      <c r="I14" s="26">
        <v>11.15</v>
      </c>
      <c r="J14" s="26">
        <v>11.99</v>
      </c>
    </row>
    <row r="15" spans="1:10" ht="20.25">
      <c r="A15" s="7"/>
      <c r="B15" s="26" t="s">
        <v>30</v>
      </c>
      <c r="C15" s="26">
        <v>171</v>
      </c>
      <c r="D15" s="26" t="s">
        <v>31</v>
      </c>
      <c r="E15" s="27">
        <v>200</v>
      </c>
      <c r="F15" s="27">
        <v>9.2899999999999991</v>
      </c>
      <c r="G15" s="26">
        <v>233.2</v>
      </c>
      <c r="H15" s="26">
        <v>5.97</v>
      </c>
      <c r="I15" s="26">
        <v>4.33</v>
      </c>
      <c r="J15" s="26">
        <v>42.68</v>
      </c>
    </row>
    <row r="16" spans="1:10" ht="20.25">
      <c r="A16" s="7"/>
      <c r="B16" s="16" t="s">
        <v>25</v>
      </c>
      <c r="C16" s="26">
        <v>0</v>
      </c>
      <c r="D16" s="26" t="s">
        <v>26</v>
      </c>
      <c r="E16" s="27">
        <v>50</v>
      </c>
      <c r="F16" s="27">
        <v>18.5</v>
      </c>
      <c r="G16" s="26">
        <f>4.24*E16</f>
        <v>212</v>
      </c>
      <c r="H16" s="26">
        <f>0.035*E16</f>
        <v>1.7500000000000002</v>
      </c>
      <c r="I16" s="26">
        <f>0.156*E16</f>
        <v>7.8</v>
      </c>
      <c r="J16" s="26">
        <f>0.722*E16</f>
        <v>36.1</v>
      </c>
    </row>
    <row r="17" spans="1:10" ht="20.25">
      <c r="A17" s="7"/>
      <c r="B17" s="16" t="s">
        <v>18</v>
      </c>
      <c r="C17" s="26">
        <v>376</v>
      </c>
      <c r="D17" s="26" t="s">
        <v>20</v>
      </c>
      <c r="E17" s="27">
        <v>200</v>
      </c>
      <c r="F17" s="27">
        <v>1.92</v>
      </c>
      <c r="G17" s="26">
        <v>60</v>
      </c>
      <c r="H17" s="26">
        <v>7.0000000000000007E-2</v>
      </c>
      <c r="I17" s="26">
        <v>0.02</v>
      </c>
      <c r="J17" s="26">
        <v>15</v>
      </c>
    </row>
    <row r="18" spans="1:10" ht="20.25">
      <c r="A18" s="7"/>
      <c r="B18" s="16" t="s">
        <v>16</v>
      </c>
      <c r="C18" s="26">
        <v>0</v>
      </c>
      <c r="D18" s="26" t="s">
        <v>16</v>
      </c>
      <c r="E18" s="27">
        <v>60</v>
      </c>
      <c r="F18" s="27">
        <v>5.58</v>
      </c>
      <c r="G18" s="26">
        <f>2.338*E18</f>
        <v>140.28</v>
      </c>
      <c r="H18" s="26">
        <f>0.079*E18</f>
        <v>4.74</v>
      </c>
      <c r="I18" s="26">
        <f>0.01*E18</f>
        <v>0.6</v>
      </c>
      <c r="J18" s="26">
        <f>0.483*E18</f>
        <v>28.98</v>
      </c>
    </row>
    <row r="19" spans="1:10" ht="20.25">
      <c r="A19" s="7"/>
      <c r="B19" s="16" t="s">
        <v>17</v>
      </c>
      <c r="C19" s="26">
        <v>0</v>
      </c>
      <c r="D19" s="26" t="s">
        <v>17</v>
      </c>
      <c r="E19" s="27">
        <v>60</v>
      </c>
      <c r="F19" s="27">
        <v>5.58</v>
      </c>
      <c r="G19" s="26">
        <f>2.299*E19</f>
        <v>137.94</v>
      </c>
      <c r="H19" s="26">
        <f>0.056*E19</f>
        <v>3.36</v>
      </c>
      <c r="I19" s="26">
        <f>0.011*E19</f>
        <v>0.65999999999999992</v>
      </c>
      <c r="J19" s="26">
        <f>0.494*E19</f>
        <v>29.64</v>
      </c>
    </row>
    <row r="20" spans="1:10" ht="21" thickBot="1">
      <c r="A20" s="7"/>
      <c r="B20" s="16"/>
      <c r="C20" s="28"/>
      <c r="D20" s="29" t="s">
        <v>15</v>
      </c>
      <c r="E20" s="30">
        <f t="shared" ref="E20:J20" si="1">SUM(E14:E19)</f>
        <v>700</v>
      </c>
      <c r="F20" s="30">
        <f t="shared" si="1"/>
        <v>90.19</v>
      </c>
      <c r="G20" s="28">
        <f t="shared" si="1"/>
        <v>977.36999999999989</v>
      </c>
      <c r="H20" s="28">
        <f t="shared" si="1"/>
        <v>27.380000000000003</v>
      </c>
      <c r="I20" s="28">
        <f t="shared" si="1"/>
        <v>24.560000000000002</v>
      </c>
      <c r="J20" s="28">
        <f t="shared" si="1"/>
        <v>164.39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2025-03-30T06:44:57Z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