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1" i="1"/>
  <c r="I21" i="1"/>
  <c r="H21" i="1"/>
  <c r="G21" i="1"/>
  <c r="J20" i="1"/>
  <c r="I20" i="1"/>
  <c r="H20" i="1"/>
  <c r="G20" i="1"/>
  <c r="J19" i="1"/>
  <c r="I19" i="1"/>
  <c r="H19" i="1"/>
  <c r="G19" i="1"/>
  <c r="J17" i="1"/>
  <c r="J22" i="1" s="1"/>
  <c r="I17" i="1"/>
  <c r="I22" i="1" s="1"/>
  <c r="H17" i="1"/>
  <c r="H22" i="1" s="1"/>
  <c r="G17" i="1"/>
  <c r="G22" i="1" s="1"/>
  <c r="J11" i="1" l="1"/>
  <c r="F11" i="1"/>
  <c r="E11" i="1"/>
  <c r="J10" i="1"/>
  <c r="I10" i="1"/>
  <c r="H10" i="1"/>
  <c r="G10" i="1"/>
  <c r="J9" i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<sst xmlns="http://schemas.openxmlformats.org/spreadsheetml/2006/main" count="48" uniqueCount="39">
  <si>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</si>
  <si>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</si>
  <si>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</si>
  <si>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</si>
  <si>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</si>
  <si>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</si>
  <si>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</si>
  <si>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</si>
  <si>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</si>
  <si>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</si>
  <si>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</si>
  <si>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</si>
  <si>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</si>
  <si>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</si>
  <si>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</si>
  <si>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</si>
  <si>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</si>
  <si>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</si>
  <si>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</si>
  <si>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</si>
  <si>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</si>
  <si>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</si>
  <si>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</si>
  <si>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</si>
  <si>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</si>
  <si>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Чай с сахаром</t>
  </si>
  <si>
    <t>гарнир</t>
  </si>
  <si>
    <t>Каша ячневая молочная вязкая</t>
  </si>
  <si>
    <t>Сыр</t>
  </si>
  <si>
    <t>Кофейный напиток</t>
  </si>
  <si>
    <t>сыр</t>
  </si>
  <si>
    <t>Щи из свежей капусты</t>
  </si>
  <si>
    <t>Рис отварной</t>
  </si>
  <si>
    <t>279/331</t>
  </si>
  <si>
    <t>Тефтеля из говядины в соусе</t>
  </si>
  <si>
    <t>Огурец свежий</t>
  </si>
  <si>
    <t>Печенье</t>
  </si>
  <si>
    <t>овощ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</si>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</sst>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7" xfId="0" applyNumberFormat="1" applyFont="1" applyBorder="1"/>
    <xf numFmtId="0" fontId="5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6" t="s">
        <v>21</v>
      </c>
      <c r="C1" s="37"/>
      <c r="D1" s="38"/>
      <c r="E1" s="5" t="s">
        <v>1</v>
      </c>
      <c r="F1" s="6"/>
      <c r="G1" s="5"/>
      <c r="H1" s="5"/>
      <c r="I1" s="5" t="s">
        <v>2</v>
      </c>
      <c r="J1" s="7">
        <v>45817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1">
      <c r="A5" s="3"/>
      <c r="B5" s="30" t="s">
        <v>18</v>
      </c>
      <c r="C5" s="25">
        <v>174</v>
      </c>
      <c r="D5" s="25" t="s">
        <v>27</v>
      </c>
      <c r="E5" s="32">
        <v>210</v>
      </c>
      <c r="F5" s="32">
        <v>19.46</v>
      </c>
      <c r="G5" s="33">
        <v>286</v>
      </c>
      <c r="H5" s="34">
        <v>7.31</v>
      </c>
      <c r="I5" s="34">
        <v>10.98</v>
      </c>
      <c r="J5" s="34">
        <v>39.200000000000003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30</v>
      </c>
      <c r="C7" s="25">
        <v>15</v>
      </c>
      <c r="D7" s="25" t="s">
        <v>28</v>
      </c>
      <c r="E7" s="32">
        <v>30</v>
      </c>
      <c r="F7" s="32">
        <v>35.200000000000003</v>
      </c>
      <c r="G7" s="25">
        <v>108</v>
      </c>
      <c r="H7" s="25">
        <v>6.96</v>
      </c>
      <c r="I7" s="25">
        <v>8.85</v>
      </c>
      <c r="J7" s="25">
        <v>0</v>
      </c>
    </row>
    <row r="8" spans="1:10" ht="20.25">
      <c r="A8" s="3"/>
      <c r="B8" s="31" t="s">
        <v>24</v>
      </c>
      <c r="C8" s="25">
        <v>379</v>
      </c>
      <c r="D8" s="25" t="s">
        <v>29</v>
      </c>
      <c r="E8" s="32">
        <v>200</v>
      </c>
      <c r="F8" s="32">
        <v>14.6</v>
      </c>
      <c r="G8" s="25">
        <v>100.6</v>
      </c>
      <c r="H8" s="25">
        <v>3.17</v>
      </c>
      <c r="I8" s="25">
        <v>2.68</v>
      </c>
      <c r="J8" s="25">
        <v>15.95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87.51</v>
      </c>
      <c r="G11" s="35">
        <f t="shared" si="0"/>
        <v>792.45</v>
      </c>
      <c r="H11" s="26">
        <f t="shared" si="0"/>
        <v>24.27</v>
      </c>
      <c r="I11" s="26">
        <f t="shared" si="0"/>
        <v>30.81</v>
      </c>
      <c r="J11" s="26">
        <f t="shared" si="0"/>
        <v>104.13000000000001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0.25">
      <c r="A14" s="13" t="s">
        <v>14</v>
      </c>
      <c r="B14" s="30" t="s">
        <v>18</v>
      </c>
      <c r="C14" s="25">
        <v>88</v>
      </c>
      <c r="D14" s="25" t="s">
        <v>31</v>
      </c>
      <c r="E14" s="32">
        <v>300</v>
      </c>
      <c r="F14" s="32">
        <v>32.54</v>
      </c>
      <c r="G14" s="25">
        <v>107.7</v>
      </c>
      <c r="H14" s="25">
        <v>2.12</v>
      </c>
      <c r="I14" s="25">
        <v>5.94</v>
      </c>
      <c r="J14" s="25">
        <v>9.48</v>
      </c>
    </row>
    <row r="15" spans="1:10" ht="21" thickBot="1">
      <c r="A15" s="4"/>
      <c r="B15" s="31" t="s">
        <v>26</v>
      </c>
      <c r="C15" s="25">
        <v>171</v>
      </c>
      <c r="D15" s="25" t="s">
        <v>32</v>
      </c>
      <c r="E15" s="32">
        <v>200</v>
      </c>
      <c r="F15" s="32">
        <v>11.3</v>
      </c>
      <c r="G15" s="25">
        <v>261.8</v>
      </c>
      <c r="H15" s="25">
        <v>4.8499999999999996</v>
      </c>
      <c r="I15" s="25">
        <v>4.3</v>
      </c>
      <c r="J15" s="25">
        <v>50.97</v>
      </c>
    </row>
    <row r="16" spans="1:10" ht="20.25">
      <c r="A16" s="4"/>
      <c r="B16" s="30" t="s">
        <v>18</v>
      </c>
      <c r="C16" s="32" t="s">
        <v>33</v>
      </c>
      <c r="D16" s="25" t="s">
        <v>34</v>
      </c>
      <c r="E16" s="32">
        <v>130</v>
      </c>
      <c r="F16" s="32">
        <v>60.3</v>
      </c>
      <c r="G16" s="25">
        <v>193.95</v>
      </c>
      <c r="H16" s="25">
        <v>11.49</v>
      </c>
      <c r="I16" s="25">
        <v>11.15</v>
      </c>
      <c r="J16" s="25">
        <v>11.99</v>
      </c>
    </row>
    <row r="17" spans="1:10" ht="20.25">
      <c r="A17" s="4"/>
      <c r="B17" s="31" t="s">
        <v>37</v>
      </c>
      <c r="C17" s="25">
        <v>71</v>
      </c>
      <c r="D17" s="25" t="s">
        <v>35</v>
      </c>
      <c r="E17" s="32">
        <v>50</v>
      </c>
      <c r="F17" s="32">
        <v>8.89</v>
      </c>
      <c r="G17" s="25">
        <f>0.12*E17</f>
        <v>6</v>
      </c>
      <c r="H17" s="25">
        <f>0.007*E17</f>
        <v>0.35000000000000003</v>
      </c>
      <c r="I17" s="25">
        <f>0.001*E17</f>
        <v>0.05</v>
      </c>
      <c r="J17" s="25">
        <f>0.019*E17</f>
        <v>0.95</v>
      </c>
    </row>
    <row r="18" spans="1:10" ht="20.25">
      <c r="A18" s="4"/>
      <c r="B18" s="31" t="s">
        <v>24</v>
      </c>
      <c r="C18" s="25">
        <v>376</v>
      </c>
      <c r="D18" s="25" t="s">
        <v>25</v>
      </c>
      <c r="E18" s="32">
        <v>200</v>
      </c>
      <c r="F18" s="32">
        <v>1.81</v>
      </c>
      <c r="G18" s="25">
        <v>60</v>
      </c>
      <c r="H18" s="25">
        <v>7.0000000000000007E-2</v>
      </c>
      <c r="I18" s="25">
        <v>0.02</v>
      </c>
      <c r="J18" s="25">
        <v>15</v>
      </c>
    </row>
    <row r="19" spans="1:10" ht="20.25">
      <c r="A19" s="4"/>
      <c r="B19" s="31" t="s">
        <v>38</v>
      </c>
      <c r="C19" s="25">
        <v>0</v>
      </c>
      <c r="D19" s="25" t="s">
        <v>36</v>
      </c>
      <c r="E19" s="32">
        <v>50</v>
      </c>
      <c r="F19" s="32">
        <v>8.75</v>
      </c>
      <c r="G19" s="25">
        <f>8.9*E19</f>
        <v>445</v>
      </c>
      <c r="H19" s="25">
        <f>0.077*E19</f>
        <v>3.85</v>
      </c>
      <c r="I19" s="25">
        <f>0.109*E19</f>
        <v>5.45</v>
      </c>
      <c r="J19" s="25">
        <f>0.652*E19</f>
        <v>32.6</v>
      </c>
    </row>
    <row r="20" spans="1:10" ht="20.25">
      <c r="A20" s="4"/>
      <c r="B20" s="31" t="s">
        <v>20</v>
      </c>
      <c r="C20" s="25">
        <v>0</v>
      </c>
      <c r="D20" s="25" t="s">
        <v>16</v>
      </c>
      <c r="E20" s="32">
        <v>60</v>
      </c>
      <c r="F20" s="32">
        <v>6.87</v>
      </c>
      <c r="G20" s="25">
        <f>2.338*E20</f>
        <v>140.28</v>
      </c>
      <c r="H20" s="25">
        <f>0.079*E20</f>
        <v>4.74</v>
      </c>
      <c r="I20" s="25">
        <f>0.01*E20</f>
        <v>0.6</v>
      </c>
      <c r="J20" s="25">
        <f>0.483*E20</f>
        <v>28.98</v>
      </c>
    </row>
    <row r="21" spans="1:10" ht="20.25">
      <c r="A21" s="4"/>
      <c r="B21" s="31" t="s">
        <v>19</v>
      </c>
      <c r="C21" s="25">
        <v>0</v>
      </c>
      <c r="D21" s="25" t="s">
        <v>17</v>
      </c>
      <c r="E21" s="32">
        <v>60</v>
      </c>
      <c r="F21" s="32">
        <v>6.87</v>
      </c>
      <c r="G21" s="25">
        <f>2.299*E21</f>
        <v>137.94</v>
      </c>
      <c r="H21" s="25">
        <f>0.056*E21</f>
        <v>3.36</v>
      </c>
      <c r="I21" s="25">
        <f>0.011*E21</f>
        <v>0.65999999999999992</v>
      </c>
      <c r="J21" s="25">
        <f>0.494*E21</f>
        <v>29.64</v>
      </c>
    </row>
    <row r="22" spans="1:10" ht="24" customHeight="1" thickBot="1">
      <c r="A22" s="4"/>
      <c r="B22" s="15"/>
      <c r="C22" s="26"/>
      <c r="D22" s="27" t="s">
        <v>15</v>
      </c>
      <c r="E22" s="28">
        <f t="shared" ref="E22:J22" si="1">SUM(E14:E21)</f>
        <v>1050</v>
      </c>
      <c r="F22" s="28">
        <f t="shared" si="1"/>
        <v>137.33000000000001</v>
      </c>
      <c r="G22" s="35">
        <f t="shared" si="1"/>
        <v>1352.67</v>
      </c>
      <c r="H22" s="26">
        <f t="shared" si="1"/>
        <v>30.830000000000005</v>
      </c>
      <c r="I22" s="26">
        <f t="shared" si="1"/>
        <v>28.17</v>
      </c>
      <c r="J22" s="26">
        <f t="shared" si="1"/>
        <v>179.61</v>
      </c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2025-06-07T08:10:59Z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